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BS QUINTINOS  - NOVA\"/>
    </mc:Choice>
  </mc:AlternateContent>
  <bookViews>
    <workbookView xWindow="0" yWindow="0" windowWidth="28800" windowHeight="11625"/>
  </bookViews>
  <sheets>
    <sheet name="Table 1" sheetId="1" r:id="rId1"/>
  </sheets>
  <definedNames>
    <definedName name="_xlnm.Print_Area" localSheetId="0">'Table 1'!$H$1:$T$31</definedName>
  </definedNames>
  <calcPr calcId="152511"/>
</workbook>
</file>

<file path=xl/calcChain.xml><?xml version="1.0" encoding="utf-8"?>
<calcChain xmlns="http://schemas.openxmlformats.org/spreadsheetml/2006/main">
  <c r="S22" i="1" l="1"/>
  <c r="S29" i="1" s="1"/>
  <c r="R22" i="1"/>
  <c r="R29" i="1" s="1"/>
  <c r="Q22" i="1"/>
  <c r="O16" i="1"/>
  <c r="O29" i="1"/>
  <c r="M29" i="1"/>
  <c r="S27" i="1"/>
  <c r="R27" i="1"/>
  <c r="Q27" i="1"/>
  <c r="O27" i="1"/>
  <c r="M27" i="1"/>
  <c r="L27" i="1"/>
  <c r="S26" i="1"/>
  <c r="S25" i="1"/>
  <c r="S24" i="1"/>
  <c r="R23" i="1"/>
  <c r="Q23" i="1"/>
  <c r="S21" i="1"/>
  <c r="Q20" i="1"/>
  <c r="O20" i="1"/>
  <c r="O19" i="1"/>
  <c r="O18" i="1"/>
  <c r="O17" i="1"/>
  <c r="S15" i="1"/>
  <c r="R15" i="1"/>
  <c r="S14" i="1"/>
  <c r="R14" i="1"/>
  <c r="S13" i="1"/>
  <c r="R13" i="1"/>
  <c r="S12" i="1"/>
  <c r="S11" i="1"/>
  <c r="R11" i="1"/>
  <c r="Q11" i="1"/>
  <c r="O11" i="1"/>
  <c r="L10" i="1"/>
  <c r="R9" i="1"/>
  <c r="Q8" i="1"/>
  <c r="O8" i="1"/>
  <c r="L7" i="1"/>
  <c r="L6" i="1"/>
  <c r="L5" i="1"/>
  <c r="M4" i="1"/>
  <c r="L3" i="1"/>
  <c r="L29" i="1" s="1"/>
  <c r="K29" i="1"/>
  <c r="Q29" i="1" l="1"/>
</calcChain>
</file>

<file path=xl/sharedStrings.xml><?xml version="1.0" encoding="utf-8"?>
<sst xmlns="http://schemas.openxmlformats.org/spreadsheetml/2006/main" count="46" uniqueCount="44">
  <si>
    <t xml:space="preserve">FERNANDO FERREIRA ROCHA </t>
  </si>
  <si>
    <t>ENG. CIVIL  - CREA: 77.437/D-MG</t>
  </si>
  <si>
    <t>SERVIÇOS</t>
  </si>
  <si>
    <t>CRONOGRAMA FISICO/FINANCEIRO</t>
  </si>
  <si>
    <t>TOTALIZADOR</t>
  </si>
  <si>
    <t>MÊS 1</t>
  </si>
  <si>
    <t>MÊS 2</t>
  </si>
  <si>
    <t>MÊS 3</t>
  </si>
  <si>
    <t>MÊS 4</t>
  </si>
  <si>
    <t>MÊS 5</t>
  </si>
  <si>
    <t>MÊS 6</t>
  </si>
  <si>
    <t>SERVIÇOS PRELIMIARES</t>
  </si>
  <si>
    <t>R$ 3.408,12</t>
  </si>
  <si>
    <t>R$ 2.556,08</t>
  </si>
  <si>
    <t>ESTRUTURAS METÁLICAS E FECHAMENTOS LIGHT STEEL FRAMING</t>
  </si>
  <si>
    <t>ALVENARIAS E DIVISÕES</t>
  </si>
  <si>
    <t>COBERTURAS</t>
  </si>
  <si>
    <t>IMPERMEABILIZAÇÕES E ISOLAMENTO</t>
  </si>
  <si>
    <t>INSTALAÇÃO HIDRO-SANITÁRIA</t>
  </si>
  <si>
    <t>PREVENÇÃO E COMBATE A INCÊNDIO</t>
  </si>
  <si>
    <t>DRENAGEM</t>
  </si>
  <si>
    <t>INSTALAÇÕES ELÉTRICAS</t>
  </si>
  <si>
    <t>CABEAMENTO ESTRUTURADO</t>
  </si>
  <si>
    <t>CFTV E SONORIZAÇÃO</t>
  </si>
  <si>
    <t>SPDA</t>
  </si>
  <si>
    <t>CLIMATIZAÇÃO</t>
  </si>
  <si>
    <t>ESQUADRIA DE MADEIRA</t>
  </si>
  <si>
    <t>R$ 8.185,75</t>
  </si>
  <si>
    <t>ESQUADRIA DE ALUMINIO E VIDRO</t>
  </si>
  <si>
    <t>R$ 26.081,68</t>
  </si>
  <si>
    <t>ESQUADRIA METÁLICA</t>
  </si>
  <si>
    <t>R$ 1.543,09</t>
  </si>
  <si>
    <t>REVESTIMENTOS INTERNO E EXTERNO</t>
  </si>
  <si>
    <t>PISOS</t>
  </si>
  <si>
    <t>R$ 38.444,03</t>
  </si>
  <si>
    <t>ESPELHOS</t>
  </si>
  <si>
    <t>PINTURA INTERNA / EXTERNA</t>
  </si>
  <si>
    <t>R$ 10.071,97</t>
  </si>
  <si>
    <t>BANCADA</t>
  </si>
  <si>
    <t>SINALIZAÇÃO</t>
  </si>
  <si>
    <t>URBANIZAÇÃO E OBRAS COMPLEMENTARES</t>
  </si>
  <si>
    <t>LIMPEZA GERAL</t>
  </si>
  <si>
    <t>ADMINISTRAÇÃO LOCAL</t>
  </si>
  <si>
    <t>TOTAL DO 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</si>
</sst>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5" formatCode="&quot;R$&quot;\ #,##0.00"/>
  </numFmts>
  <fonts count="5" x14ac:knownFonts="1">
    <font>
      <sz val="10"/>
      <color rgb="FF000000"/>
      <name val="Times New Roman"/>
      <charset val="204"/>
    </font>
    <font>
      <sz val="8.5"/>
      <name val="Calibri"/>
    </font>
    <font>
      <sz val="8.5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8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319682</xdr:colOff>
      <xdr:row>30</xdr:row>
      <xdr:rowOff>36116</xdr:rowOff>
    </xdr:from>
    <xdr:ext cx="1315085" cy="1305560"/>
    <xdr:sp macro="" textlink="">
      <xdr:nvSpPr>
        <xdr:cNvPr id="2" name="Shape 2"/>
        <xdr:cNvSpPr/>
      </xdr:nvSpPr>
      <xdr:spPr>
        <a:xfrm>
          <a:off x="0" y="0"/>
          <a:ext cx="1315085" cy="1305560"/>
        </a:xfrm>
        <a:custGeom>
          <a:avLst/>
          <a:gdLst/>
          <a:ahLst/>
          <a:cxnLst/>
          <a:rect l="0" t="0" r="0" b="0"/>
          <a:pathLst>
            <a:path w="1315085" h="1305560">
              <a:moveTo>
                <a:pt x="236963" y="1029517"/>
              </a:moveTo>
              <a:lnTo>
                <a:pt x="166086" y="1071921"/>
              </a:lnTo>
              <a:lnTo>
                <a:pt x="109775" y="1114489"/>
              </a:lnTo>
              <a:lnTo>
                <a:pt x="66696" y="1155909"/>
              </a:lnTo>
              <a:lnTo>
                <a:pt x="35514" y="1194870"/>
              </a:lnTo>
              <a:lnTo>
                <a:pt x="14894" y="1230060"/>
              </a:lnTo>
              <a:lnTo>
                <a:pt x="0" y="1283885"/>
              </a:lnTo>
              <a:lnTo>
                <a:pt x="8430" y="1300829"/>
              </a:lnTo>
              <a:lnTo>
                <a:pt x="15988" y="1305308"/>
              </a:lnTo>
              <a:lnTo>
                <a:pt x="104866" y="1305308"/>
              </a:lnTo>
              <a:lnTo>
                <a:pt x="109160" y="1302628"/>
              </a:lnTo>
              <a:lnTo>
                <a:pt x="25436" y="1302628"/>
              </a:lnTo>
              <a:lnTo>
                <a:pt x="27880" y="1277874"/>
              </a:lnTo>
              <a:lnTo>
                <a:pt x="64850" y="1206236"/>
              </a:lnTo>
              <a:lnTo>
                <a:pt x="97223" y="1163286"/>
              </a:lnTo>
              <a:lnTo>
                <a:pt x="137417" y="1118204"/>
              </a:lnTo>
              <a:lnTo>
                <a:pt x="184356" y="1072959"/>
              </a:lnTo>
              <a:lnTo>
                <a:pt x="236963" y="1029517"/>
              </a:lnTo>
              <a:close/>
            </a:path>
            <a:path w="1315085" h="1305560">
              <a:moveTo>
                <a:pt x="562285" y="0"/>
              </a:moveTo>
              <a:lnTo>
                <a:pt x="535970" y="17571"/>
              </a:lnTo>
              <a:lnTo>
                <a:pt x="522456" y="58236"/>
              </a:lnTo>
              <a:lnTo>
                <a:pt x="517478" y="103922"/>
              </a:lnTo>
              <a:lnTo>
                <a:pt x="516767" y="136555"/>
              </a:lnTo>
              <a:lnTo>
                <a:pt x="517729" y="166070"/>
              </a:lnTo>
              <a:lnTo>
                <a:pt x="524674" y="231628"/>
              </a:lnTo>
              <a:lnTo>
                <a:pt x="536681" y="301433"/>
              </a:lnTo>
              <a:lnTo>
                <a:pt x="552746" y="374480"/>
              </a:lnTo>
              <a:lnTo>
                <a:pt x="562285" y="411003"/>
              </a:lnTo>
              <a:lnTo>
                <a:pt x="560353" y="424701"/>
              </a:lnTo>
              <a:lnTo>
                <a:pt x="545645" y="474341"/>
              </a:lnTo>
              <a:lnTo>
                <a:pt x="518135" y="548539"/>
              </a:lnTo>
              <a:lnTo>
                <a:pt x="500208" y="592909"/>
              </a:lnTo>
              <a:lnTo>
                <a:pt x="479863" y="641034"/>
              </a:lnTo>
              <a:lnTo>
                <a:pt x="457301" y="692256"/>
              </a:lnTo>
              <a:lnTo>
                <a:pt x="432792" y="745758"/>
              </a:lnTo>
              <a:lnTo>
                <a:pt x="406588" y="800769"/>
              </a:lnTo>
              <a:lnTo>
                <a:pt x="378937" y="856517"/>
              </a:lnTo>
              <a:lnTo>
                <a:pt x="350091" y="912234"/>
              </a:lnTo>
              <a:lnTo>
                <a:pt x="320300" y="967147"/>
              </a:lnTo>
              <a:lnTo>
                <a:pt x="289814" y="1020487"/>
              </a:lnTo>
              <a:lnTo>
                <a:pt x="258882" y="1071484"/>
              </a:lnTo>
              <a:lnTo>
                <a:pt x="227756" y="1119366"/>
              </a:lnTo>
              <a:lnTo>
                <a:pt x="196685" y="1163364"/>
              </a:lnTo>
              <a:lnTo>
                <a:pt x="165920" y="1202706"/>
              </a:lnTo>
              <a:lnTo>
                <a:pt x="135710" y="1236623"/>
              </a:lnTo>
              <a:lnTo>
                <a:pt x="106307" y="1264345"/>
              </a:lnTo>
              <a:lnTo>
                <a:pt x="50920" y="1298117"/>
              </a:lnTo>
              <a:lnTo>
                <a:pt x="25436" y="1302628"/>
              </a:lnTo>
              <a:lnTo>
                <a:pt x="109160" y="1302628"/>
              </a:lnTo>
              <a:lnTo>
                <a:pt x="152459" y="1270251"/>
              </a:lnTo>
              <a:lnTo>
                <a:pt x="181906" y="1240877"/>
              </a:lnTo>
              <a:lnTo>
                <a:pt x="213722" y="1204072"/>
              </a:lnTo>
              <a:lnTo>
                <a:pt x="247947" y="1159508"/>
              </a:lnTo>
              <a:lnTo>
                <a:pt x="284623" y="1106856"/>
              </a:lnTo>
              <a:lnTo>
                <a:pt x="323789" y="1045785"/>
              </a:lnTo>
              <a:lnTo>
                <a:pt x="365485" y="975966"/>
              </a:lnTo>
              <a:lnTo>
                <a:pt x="377551" y="971950"/>
              </a:lnTo>
              <a:lnTo>
                <a:pt x="365485" y="971950"/>
              </a:lnTo>
              <a:lnTo>
                <a:pt x="404185" y="903539"/>
              </a:lnTo>
              <a:lnTo>
                <a:pt x="438020" y="841163"/>
              </a:lnTo>
              <a:lnTo>
                <a:pt x="467372" y="784417"/>
              </a:lnTo>
              <a:lnTo>
                <a:pt x="492619" y="732898"/>
              </a:lnTo>
              <a:lnTo>
                <a:pt x="514143" y="686201"/>
              </a:lnTo>
              <a:lnTo>
                <a:pt x="532324" y="643921"/>
              </a:lnTo>
              <a:lnTo>
                <a:pt x="547541" y="605655"/>
              </a:lnTo>
              <a:lnTo>
                <a:pt x="570607" y="539545"/>
              </a:lnTo>
              <a:lnTo>
                <a:pt x="586383" y="484636"/>
              </a:lnTo>
              <a:lnTo>
                <a:pt x="632839" y="484636"/>
              </a:lnTo>
              <a:lnTo>
                <a:pt x="620663" y="455029"/>
              </a:lnTo>
              <a:lnTo>
                <a:pt x="603787" y="406987"/>
              </a:lnTo>
              <a:lnTo>
                <a:pt x="611702" y="355221"/>
              </a:lnTo>
              <a:lnTo>
                <a:pt x="613493" y="338710"/>
              </a:lnTo>
              <a:lnTo>
                <a:pt x="586383" y="338710"/>
              </a:lnTo>
              <a:lnTo>
                <a:pt x="570987" y="279971"/>
              </a:lnTo>
              <a:lnTo>
                <a:pt x="560611" y="223240"/>
              </a:lnTo>
              <a:lnTo>
                <a:pt x="554754" y="170024"/>
              </a:lnTo>
              <a:lnTo>
                <a:pt x="552914" y="121828"/>
              </a:lnTo>
              <a:lnTo>
                <a:pt x="553353" y="101600"/>
              </a:lnTo>
              <a:lnTo>
                <a:pt x="556428" y="67440"/>
              </a:lnTo>
              <a:lnTo>
                <a:pt x="564774" y="32026"/>
              </a:lnTo>
              <a:lnTo>
                <a:pt x="581028" y="8032"/>
              </a:lnTo>
              <a:lnTo>
                <a:pt x="613637" y="8032"/>
              </a:lnTo>
              <a:lnTo>
                <a:pt x="596424" y="1338"/>
              </a:lnTo>
              <a:lnTo>
                <a:pt x="562285" y="0"/>
              </a:lnTo>
              <a:close/>
            </a:path>
            <a:path w="1315085" h="1305560">
              <a:moveTo>
                <a:pt x="1281207" y="969273"/>
              </a:moveTo>
              <a:lnTo>
                <a:pt x="1268844" y="971657"/>
              </a:lnTo>
              <a:lnTo>
                <a:pt x="1258615" y="978309"/>
              </a:lnTo>
              <a:lnTo>
                <a:pt x="1251649" y="988476"/>
              </a:lnTo>
              <a:lnTo>
                <a:pt x="1249076" y="1001403"/>
              </a:lnTo>
              <a:lnTo>
                <a:pt x="1251649" y="1013557"/>
              </a:lnTo>
              <a:lnTo>
                <a:pt x="1258615" y="1023326"/>
              </a:lnTo>
              <a:lnTo>
                <a:pt x="1268844" y="1029831"/>
              </a:lnTo>
              <a:lnTo>
                <a:pt x="1281207" y="1032195"/>
              </a:lnTo>
              <a:lnTo>
                <a:pt x="1294909" y="1029831"/>
              </a:lnTo>
              <a:lnTo>
                <a:pt x="1301940" y="1025501"/>
              </a:lnTo>
              <a:lnTo>
                <a:pt x="1281207" y="1025501"/>
              </a:lnTo>
              <a:lnTo>
                <a:pt x="1271585" y="1023618"/>
              </a:lnTo>
              <a:lnTo>
                <a:pt x="1263468" y="1018473"/>
              </a:lnTo>
              <a:lnTo>
                <a:pt x="1257862" y="1010816"/>
              </a:lnTo>
              <a:lnTo>
                <a:pt x="1255770" y="1001403"/>
              </a:lnTo>
              <a:lnTo>
                <a:pt x="1257862" y="991216"/>
              </a:lnTo>
              <a:lnTo>
                <a:pt x="1263468" y="983162"/>
              </a:lnTo>
              <a:lnTo>
                <a:pt x="1271585" y="977870"/>
              </a:lnTo>
              <a:lnTo>
                <a:pt x="1281207" y="975966"/>
              </a:lnTo>
              <a:lnTo>
                <a:pt x="1301752" y="975966"/>
              </a:lnTo>
              <a:lnTo>
                <a:pt x="1294909" y="971657"/>
              </a:lnTo>
              <a:lnTo>
                <a:pt x="1281207" y="969273"/>
              </a:lnTo>
              <a:close/>
            </a:path>
            <a:path w="1315085" h="1305560">
              <a:moveTo>
                <a:pt x="1301752" y="975966"/>
              </a:moveTo>
              <a:lnTo>
                <a:pt x="1281207" y="975966"/>
              </a:lnTo>
              <a:lnTo>
                <a:pt x="1291959" y="977870"/>
              </a:lnTo>
              <a:lnTo>
                <a:pt x="1299950" y="983162"/>
              </a:lnTo>
              <a:lnTo>
                <a:pt x="1304928" y="991216"/>
              </a:lnTo>
              <a:lnTo>
                <a:pt x="1306644" y="1001403"/>
              </a:lnTo>
              <a:lnTo>
                <a:pt x="1304928" y="1010816"/>
              </a:lnTo>
              <a:lnTo>
                <a:pt x="1299950" y="1018473"/>
              </a:lnTo>
              <a:lnTo>
                <a:pt x="1291959" y="1023618"/>
              </a:lnTo>
              <a:lnTo>
                <a:pt x="1281207" y="1025501"/>
              </a:lnTo>
              <a:lnTo>
                <a:pt x="1301940" y="1025501"/>
              </a:lnTo>
              <a:lnTo>
                <a:pt x="1305472" y="1023326"/>
              </a:lnTo>
              <a:lnTo>
                <a:pt x="1312271" y="1013557"/>
              </a:lnTo>
              <a:lnTo>
                <a:pt x="1314676" y="1001403"/>
              </a:lnTo>
              <a:lnTo>
                <a:pt x="1312271" y="988476"/>
              </a:lnTo>
              <a:lnTo>
                <a:pt x="1305472" y="978309"/>
              </a:lnTo>
              <a:lnTo>
                <a:pt x="1301752" y="975966"/>
              </a:lnTo>
              <a:close/>
            </a:path>
            <a:path w="1315085" h="1305560">
              <a:moveTo>
                <a:pt x="1290578" y="979983"/>
              </a:moveTo>
              <a:lnTo>
                <a:pt x="1269158" y="979983"/>
              </a:lnTo>
              <a:lnTo>
                <a:pt x="1269158" y="1018807"/>
              </a:lnTo>
              <a:lnTo>
                <a:pt x="1275852" y="1018807"/>
              </a:lnTo>
              <a:lnTo>
                <a:pt x="1275852" y="1004081"/>
              </a:lnTo>
              <a:lnTo>
                <a:pt x="1292810" y="1004081"/>
              </a:lnTo>
              <a:lnTo>
                <a:pt x="1291917" y="1002742"/>
              </a:lnTo>
              <a:lnTo>
                <a:pt x="1287901" y="1001403"/>
              </a:lnTo>
              <a:lnTo>
                <a:pt x="1295934" y="998726"/>
              </a:lnTo>
              <a:lnTo>
                <a:pt x="1275852" y="998726"/>
              </a:lnTo>
              <a:lnTo>
                <a:pt x="1275852" y="988015"/>
              </a:lnTo>
              <a:lnTo>
                <a:pt x="1295041" y="988015"/>
              </a:lnTo>
              <a:lnTo>
                <a:pt x="1294595" y="985338"/>
              </a:lnTo>
              <a:lnTo>
                <a:pt x="1290578" y="979983"/>
              </a:lnTo>
              <a:close/>
            </a:path>
            <a:path w="1315085" h="1305560">
              <a:moveTo>
                <a:pt x="1292810" y="1004081"/>
              </a:moveTo>
              <a:lnTo>
                <a:pt x="1283885" y="1004081"/>
              </a:lnTo>
              <a:lnTo>
                <a:pt x="1286562" y="1008097"/>
              </a:lnTo>
              <a:lnTo>
                <a:pt x="1287901" y="1012113"/>
              </a:lnTo>
              <a:lnTo>
                <a:pt x="1289240" y="1018807"/>
              </a:lnTo>
              <a:lnTo>
                <a:pt x="1295934" y="1018807"/>
              </a:lnTo>
              <a:lnTo>
                <a:pt x="1294595" y="1012113"/>
              </a:lnTo>
              <a:lnTo>
                <a:pt x="1294595" y="1006758"/>
              </a:lnTo>
              <a:lnTo>
                <a:pt x="1292810" y="1004081"/>
              </a:lnTo>
              <a:close/>
            </a:path>
            <a:path w="1315085" h="1305560">
              <a:moveTo>
                <a:pt x="1295041" y="988015"/>
              </a:moveTo>
              <a:lnTo>
                <a:pt x="1285223" y="988015"/>
              </a:lnTo>
              <a:lnTo>
                <a:pt x="1287901" y="989354"/>
              </a:lnTo>
              <a:lnTo>
                <a:pt x="1287901" y="997387"/>
              </a:lnTo>
              <a:lnTo>
                <a:pt x="1283885" y="998726"/>
              </a:lnTo>
              <a:lnTo>
                <a:pt x="1295934" y="998726"/>
              </a:lnTo>
              <a:lnTo>
                <a:pt x="1295934" y="993371"/>
              </a:lnTo>
              <a:lnTo>
                <a:pt x="1295041" y="988015"/>
              </a:lnTo>
              <a:close/>
            </a:path>
            <a:path w="1315085" h="1305560">
              <a:moveTo>
                <a:pt x="632839" y="484636"/>
              </a:moveTo>
              <a:lnTo>
                <a:pt x="586383" y="484636"/>
              </a:lnTo>
              <a:lnTo>
                <a:pt x="617656" y="555496"/>
              </a:lnTo>
              <a:lnTo>
                <a:pt x="650328" y="616064"/>
              </a:lnTo>
              <a:lnTo>
                <a:pt x="683717" y="667255"/>
              </a:lnTo>
              <a:lnTo>
                <a:pt x="717138" y="709984"/>
              </a:lnTo>
              <a:lnTo>
                <a:pt x="749910" y="745165"/>
              </a:lnTo>
              <a:lnTo>
                <a:pt x="781348" y="773712"/>
              </a:lnTo>
              <a:lnTo>
                <a:pt x="837492" y="814566"/>
              </a:lnTo>
              <a:lnTo>
                <a:pt x="860832" y="828701"/>
              </a:lnTo>
              <a:lnTo>
                <a:pt x="813562" y="837339"/>
              </a:lnTo>
              <a:lnTo>
                <a:pt x="765104" y="847198"/>
              </a:lnTo>
              <a:lnTo>
                <a:pt x="715714" y="858293"/>
              </a:lnTo>
              <a:lnTo>
                <a:pt x="665649" y="870642"/>
              </a:lnTo>
              <a:lnTo>
                <a:pt x="615167" y="884260"/>
              </a:lnTo>
              <a:lnTo>
                <a:pt x="564523" y="899164"/>
              </a:lnTo>
              <a:lnTo>
                <a:pt x="513977" y="915368"/>
              </a:lnTo>
              <a:lnTo>
                <a:pt x="463783" y="932890"/>
              </a:lnTo>
              <a:lnTo>
                <a:pt x="414200" y="951745"/>
              </a:lnTo>
              <a:lnTo>
                <a:pt x="365485" y="971950"/>
              </a:lnTo>
              <a:lnTo>
                <a:pt x="377551" y="971950"/>
              </a:lnTo>
              <a:lnTo>
                <a:pt x="409347" y="961367"/>
              </a:lnTo>
              <a:lnTo>
                <a:pt x="455285" y="947527"/>
              </a:lnTo>
              <a:lnTo>
                <a:pt x="502985" y="934479"/>
              </a:lnTo>
              <a:lnTo>
                <a:pt x="552133" y="922251"/>
              </a:lnTo>
              <a:lnTo>
                <a:pt x="602416" y="910873"/>
              </a:lnTo>
              <a:lnTo>
                <a:pt x="653520" y="900377"/>
              </a:lnTo>
              <a:lnTo>
                <a:pt x="705131" y="890793"/>
              </a:lnTo>
              <a:lnTo>
                <a:pt x="756934" y="882150"/>
              </a:lnTo>
              <a:lnTo>
                <a:pt x="808617" y="874478"/>
              </a:lnTo>
              <a:lnTo>
                <a:pt x="859866" y="867808"/>
              </a:lnTo>
              <a:lnTo>
                <a:pt x="910366" y="862171"/>
              </a:lnTo>
              <a:lnTo>
                <a:pt x="1010269" y="862171"/>
              </a:lnTo>
              <a:lnTo>
                <a:pt x="989354" y="852799"/>
              </a:lnTo>
              <a:lnTo>
                <a:pt x="1030827" y="850333"/>
              </a:lnTo>
              <a:lnTo>
                <a:pt x="1080161" y="848636"/>
              </a:lnTo>
              <a:lnTo>
                <a:pt x="1289788" y="848636"/>
              </a:lnTo>
              <a:lnTo>
                <a:pt x="1286165" y="845262"/>
              </a:lnTo>
              <a:lnTo>
                <a:pt x="1252591" y="829873"/>
              </a:lnTo>
              <a:lnTo>
                <a:pt x="1209975" y="819330"/>
              </a:lnTo>
              <a:lnTo>
                <a:pt x="930448" y="819330"/>
              </a:lnTo>
              <a:lnTo>
                <a:pt x="899384" y="801549"/>
              </a:lnTo>
              <a:lnTo>
                <a:pt x="838763" y="762474"/>
              </a:lnTo>
              <a:lnTo>
                <a:pt x="775511" y="709893"/>
              </a:lnTo>
              <a:lnTo>
                <a:pt x="743480" y="674135"/>
              </a:lnTo>
              <a:lnTo>
                <a:pt x="713896" y="634958"/>
              </a:lnTo>
              <a:lnTo>
                <a:pt x="686764" y="592860"/>
              </a:lnTo>
              <a:lnTo>
                <a:pt x="662181" y="548507"/>
              </a:lnTo>
              <a:lnTo>
                <a:pt x="640143" y="502396"/>
              </a:lnTo>
              <a:lnTo>
                <a:pt x="632839" y="484636"/>
              </a:lnTo>
              <a:close/>
            </a:path>
            <a:path w="1315085" h="1305560">
              <a:moveTo>
                <a:pt x="1010269" y="862171"/>
              </a:moveTo>
              <a:lnTo>
                <a:pt x="910366" y="862171"/>
              </a:lnTo>
              <a:lnTo>
                <a:pt x="960342" y="885984"/>
              </a:lnTo>
              <a:lnTo>
                <a:pt x="1010833" y="906776"/>
              </a:lnTo>
              <a:lnTo>
                <a:pt x="1060715" y="924312"/>
              </a:lnTo>
              <a:lnTo>
                <a:pt x="1108864" y="938360"/>
              </a:lnTo>
              <a:lnTo>
                <a:pt x="1154156" y="948684"/>
              </a:lnTo>
              <a:lnTo>
                <a:pt x="1195467" y="955050"/>
              </a:lnTo>
              <a:lnTo>
                <a:pt x="1231672" y="957224"/>
              </a:lnTo>
              <a:lnTo>
                <a:pt x="1259306" y="955425"/>
              </a:lnTo>
              <a:lnTo>
                <a:pt x="1280036" y="949860"/>
              </a:lnTo>
              <a:lnTo>
                <a:pt x="1293988" y="940280"/>
              </a:lnTo>
              <a:lnTo>
                <a:pt x="1296348" y="935803"/>
              </a:lnTo>
              <a:lnTo>
                <a:pt x="1259787" y="935803"/>
              </a:lnTo>
              <a:lnTo>
                <a:pt x="1226088" y="933095"/>
              </a:lnTo>
              <a:lnTo>
                <a:pt x="1186104" y="925291"/>
              </a:lnTo>
              <a:lnTo>
                <a:pt x="1141138" y="912877"/>
              </a:lnTo>
              <a:lnTo>
                <a:pt x="1092489" y="896334"/>
              </a:lnTo>
              <a:lnTo>
                <a:pt x="1041461" y="876147"/>
              </a:lnTo>
              <a:lnTo>
                <a:pt x="1010269" y="862171"/>
              </a:lnTo>
              <a:close/>
            </a:path>
            <a:path w="1315085" h="1305560">
              <a:moveTo>
                <a:pt x="1301289" y="926432"/>
              </a:moveTo>
              <a:lnTo>
                <a:pt x="1293298" y="929590"/>
              </a:lnTo>
              <a:lnTo>
                <a:pt x="1283550" y="932624"/>
              </a:lnTo>
              <a:lnTo>
                <a:pt x="1272296" y="934904"/>
              </a:lnTo>
              <a:lnTo>
                <a:pt x="1259787" y="935803"/>
              </a:lnTo>
              <a:lnTo>
                <a:pt x="1296348" y="935803"/>
              </a:lnTo>
              <a:lnTo>
                <a:pt x="1301289" y="926432"/>
              </a:lnTo>
              <a:close/>
            </a:path>
            <a:path w="1315085" h="1305560">
              <a:moveTo>
                <a:pt x="1289788" y="848636"/>
              </a:moveTo>
              <a:lnTo>
                <a:pt x="1080161" y="848636"/>
              </a:lnTo>
              <a:lnTo>
                <a:pt x="1133165" y="848728"/>
              </a:lnTo>
              <a:lnTo>
                <a:pt x="1185652" y="851628"/>
              </a:lnTo>
              <a:lnTo>
                <a:pt x="1233432" y="858356"/>
              </a:lnTo>
              <a:lnTo>
                <a:pt x="1272317" y="869931"/>
              </a:lnTo>
              <a:lnTo>
                <a:pt x="1298117" y="887375"/>
              </a:lnTo>
              <a:lnTo>
                <a:pt x="1306644" y="911705"/>
              </a:lnTo>
              <a:lnTo>
                <a:pt x="1310660" y="902334"/>
              </a:lnTo>
              <a:lnTo>
                <a:pt x="1314676" y="898318"/>
              </a:lnTo>
              <a:lnTo>
                <a:pt x="1314676" y="888946"/>
              </a:lnTo>
              <a:lnTo>
                <a:pt x="1307319" y="864966"/>
              </a:lnTo>
              <a:lnTo>
                <a:pt x="1289788" y="848636"/>
              </a:lnTo>
              <a:close/>
            </a:path>
            <a:path w="1315085" h="1305560">
              <a:moveTo>
                <a:pt x="1091101" y="809958"/>
              </a:moveTo>
              <a:lnTo>
                <a:pt x="1055268" y="810858"/>
              </a:lnTo>
              <a:lnTo>
                <a:pt x="1016297" y="813138"/>
              </a:lnTo>
              <a:lnTo>
                <a:pt x="930448" y="819330"/>
              </a:lnTo>
              <a:lnTo>
                <a:pt x="1209975" y="819330"/>
              </a:lnTo>
              <a:lnTo>
                <a:pt x="1207971" y="818834"/>
              </a:lnTo>
              <a:lnTo>
                <a:pt x="1153683" y="812183"/>
              </a:lnTo>
              <a:lnTo>
                <a:pt x="1091101" y="809958"/>
              </a:lnTo>
              <a:close/>
            </a:path>
            <a:path w="1315085" h="1305560">
              <a:moveTo>
                <a:pt x="626546" y="109779"/>
              </a:moveTo>
              <a:lnTo>
                <a:pt x="620827" y="140528"/>
              </a:lnTo>
              <a:lnTo>
                <a:pt x="614529" y="178410"/>
              </a:lnTo>
              <a:lnTo>
                <a:pt x="607075" y="223811"/>
              </a:lnTo>
              <a:lnTo>
                <a:pt x="597886" y="277115"/>
              </a:lnTo>
              <a:lnTo>
                <a:pt x="586383" y="338710"/>
              </a:lnTo>
              <a:lnTo>
                <a:pt x="613493" y="338710"/>
              </a:lnTo>
              <a:lnTo>
                <a:pt x="617125" y="305240"/>
              </a:lnTo>
              <a:lnTo>
                <a:pt x="620689" y="256375"/>
              </a:lnTo>
              <a:lnTo>
                <a:pt x="623026" y="207956"/>
              </a:lnTo>
              <a:lnTo>
                <a:pt x="626546" y="109779"/>
              </a:lnTo>
              <a:close/>
            </a:path>
            <a:path w="1315085" h="1305560">
              <a:moveTo>
                <a:pt x="613637" y="8032"/>
              </a:moveTo>
              <a:lnTo>
                <a:pt x="581028" y="8032"/>
              </a:lnTo>
              <a:lnTo>
                <a:pt x="595482" y="17153"/>
              </a:lnTo>
              <a:lnTo>
                <a:pt x="609309" y="31795"/>
              </a:lnTo>
              <a:lnTo>
                <a:pt x="620375" y="53969"/>
              </a:lnTo>
              <a:lnTo>
                <a:pt x="626546" y="85681"/>
              </a:lnTo>
              <a:lnTo>
                <a:pt x="631567" y="36146"/>
              </a:lnTo>
              <a:lnTo>
                <a:pt x="620522" y="10710"/>
              </a:lnTo>
              <a:lnTo>
                <a:pt x="613637" y="8032"/>
              </a:lnTo>
              <a:close/>
            </a:path>
          </a:pathLst>
        </a:custGeom>
        <a:solidFill>
          <a:srgbClr val="FFD8D8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V35"/>
  <sheetViews>
    <sheetView tabSelected="1" zoomScaleNormal="100" workbookViewId="0">
      <selection activeCell="H31" sqref="H31:T31"/>
    </sheetView>
  </sheetViews>
  <sheetFormatPr defaultRowHeight="12.75" x14ac:dyDescent="0.2"/>
  <cols>
    <col min="8" max="8" width="4.6640625" style="9" customWidth="1"/>
    <col min="9" max="9" width="52.5" customWidth="1"/>
    <col min="10" max="10" width="3.33203125" customWidth="1"/>
    <col min="11" max="11" width="16.83203125" style="9" bestFit="1" customWidth="1"/>
    <col min="12" max="12" width="15" style="9" bestFit="1" customWidth="1"/>
    <col min="13" max="13" width="5.83203125" style="9" customWidth="1"/>
    <col min="14" max="14" width="9" style="9" customWidth="1"/>
    <col min="15" max="15" width="5.83203125" style="9" customWidth="1"/>
    <col min="16" max="16" width="8.83203125" style="9" customWidth="1"/>
    <col min="17" max="17" width="15.6640625" style="9" customWidth="1"/>
    <col min="18" max="18" width="15" style="9" bestFit="1" customWidth="1"/>
    <col min="19" max="19" width="5.83203125" style="9" customWidth="1"/>
    <col min="20" max="20" width="9.1640625" style="9" customWidth="1"/>
    <col min="21" max="21" width="34.83203125" customWidth="1"/>
    <col min="22" max="22" width="12" bestFit="1" customWidth="1"/>
  </cols>
  <sheetData>
    <row r="1" spans="8:22" ht="43.5" customHeight="1" x14ac:dyDescent="0.2">
      <c r="H1" s="13" t="s">
        <v>3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"/>
    </row>
    <row r="2" spans="8:22" ht="12.75" customHeight="1" x14ac:dyDescent="0.2">
      <c r="H2" s="14"/>
      <c r="I2" s="15" t="s">
        <v>2</v>
      </c>
      <c r="J2" s="15"/>
      <c r="K2" s="16" t="s">
        <v>4</v>
      </c>
      <c r="L2" s="17" t="s">
        <v>5</v>
      </c>
      <c r="M2" s="18" t="s">
        <v>6</v>
      </c>
      <c r="N2" s="18"/>
      <c r="O2" s="18" t="s">
        <v>7</v>
      </c>
      <c r="P2" s="18"/>
      <c r="Q2" s="17" t="s">
        <v>8</v>
      </c>
      <c r="R2" s="17" t="s">
        <v>9</v>
      </c>
      <c r="S2" s="18" t="s">
        <v>10</v>
      </c>
      <c r="T2" s="18"/>
      <c r="U2" s="2"/>
    </row>
    <row r="3" spans="8:22" ht="12.75" customHeight="1" x14ac:dyDescent="0.2">
      <c r="H3" s="19">
        <v>1</v>
      </c>
      <c r="I3" s="20" t="s">
        <v>11</v>
      </c>
      <c r="J3" s="20"/>
      <c r="K3" s="17">
        <v>107061.96</v>
      </c>
      <c r="L3" s="17">
        <f>K3-(M3+O3+Q3+R3+S3)</f>
        <v>90873.400000000009</v>
      </c>
      <c r="M3" s="18">
        <v>3408.12</v>
      </c>
      <c r="N3" s="18"/>
      <c r="O3" s="18" t="s">
        <v>12</v>
      </c>
      <c r="P3" s="18"/>
      <c r="Q3" s="17" t="s">
        <v>12</v>
      </c>
      <c r="R3" s="17" t="s">
        <v>12</v>
      </c>
      <c r="S3" s="18" t="s">
        <v>13</v>
      </c>
      <c r="T3" s="18"/>
      <c r="U3" s="11"/>
      <c r="V3" s="10"/>
    </row>
    <row r="4" spans="8:22" ht="26.1" customHeight="1" x14ac:dyDescent="0.2">
      <c r="H4" s="19">
        <v>2</v>
      </c>
      <c r="I4" s="20" t="s">
        <v>14</v>
      </c>
      <c r="J4" s="20"/>
      <c r="K4" s="17">
        <v>458140.67</v>
      </c>
      <c r="L4" s="21"/>
      <c r="M4" s="18">
        <f>K4</f>
        <v>458140.67</v>
      </c>
      <c r="N4" s="18"/>
      <c r="O4" s="22"/>
      <c r="P4" s="22"/>
      <c r="Q4" s="21"/>
      <c r="R4" s="21"/>
      <c r="S4" s="22"/>
      <c r="T4" s="22"/>
      <c r="U4" s="11"/>
    </row>
    <row r="5" spans="8:22" ht="12.75" customHeight="1" x14ac:dyDescent="0.2">
      <c r="H5" s="19">
        <v>3</v>
      </c>
      <c r="I5" s="20" t="s">
        <v>15</v>
      </c>
      <c r="J5" s="20"/>
      <c r="K5" s="17">
        <v>12357.5</v>
      </c>
      <c r="L5" s="17">
        <f>K5</f>
        <v>12357.5</v>
      </c>
      <c r="M5" s="22"/>
      <c r="N5" s="22"/>
      <c r="O5" s="22"/>
      <c r="P5" s="22"/>
      <c r="Q5" s="21"/>
      <c r="R5" s="21"/>
      <c r="S5" s="22"/>
      <c r="T5" s="22"/>
      <c r="U5" s="11"/>
    </row>
    <row r="6" spans="8:22" ht="12.75" customHeight="1" x14ac:dyDescent="0.2">
      <c r="H6" s="19">
        <v>4</v>
      </c>
      <c r="I6" s="20" t="s">
        <v>16</v>
      </c>
      <c r="J6" s="20"/>
      <c r="K6" s="17">
        <v>76306.55</v>
      </c>
      <c r="L6" s="17">
        <f>K6</f>
        <v>76306.55</v>
      </c>
      <c r="M6" s="22"/>
      <c r="N6" s="22"/>
      <c r="O6" s="22"/>
      <c r="P6" s="22"/>
      <c r="Q6" s="21"/>
      <c r="R6" s="21"/>
      <c r="S6" s="22"/>
      <c r="T6" s="22"/>
      <c r="U6" s="11"/>
    </row>
    <row r="7" spans="8:22" ht="12.75" customHeight="1" x14ac:dyDescent="0.2">
      <c r="H7" s="19">
        <v>5</v>
      </c>
      <c r="I7" s="20" t="s">
        <v>17</v>
      </c>
      <c r="J7" s="20"/>
      <c r="K7" s="17">
        <v>10669.64</v>
      </c>
      <c r="L7" s="17">
        <f>K7</f>
        <v>10669.64</v>
      </c>
      <c r="M7" s="22"/>
      <c r="N7" s="22"/>
      <c r="O7" s="22"/>
      <c r="P7" s="22"/>
      <c r="Q7" s="21"/>
      <c r="R7" s="21"/>
      <c r="S7" s="22"/>
      <c r="T7" s="22"/>
      <c r="U7" s="11"/>
    </row>
    <row r="8" spans="8:22" ht="12.75" customHeight="1" x14ac:dyDescent="0.2">
      <c r="H8" s="19">
        <v>6</v>
      </c>
      <c r="I8" s="20" t="s">
        <v>18</v>
      </c>
      <c r="J8" s="20"/>
      <c r="K8" s="17">
        <v>89856.01</v>
      </c>
      <c r="L8" s="21"/>
      <c r="M8" s="22"/>
      <c r="N8" s="22"/>
      <c r="O8" s="18">
        <f>K8/2</f>
        <v>44928.004999999997</v>
      </c>
      <c r="P8" s="18"/>
      <c r="Q8" s="17">
        <f>K8/2</f>
        <v>44928.004999999997</v>
      </c>
      <c r="R8" s="21"/>
      <c r="S8" s="22"/>
      <c r="T8" s="22"/>
      <c r="U8" s="11"/>
    </row>
    <row r="9" spans="8:22" ht="12.75" customHeight="1" x14ac:dyDescent="0.2">
      <c r="H9" s="19">
        <v>7</v>
      </c>
      <c r="I9" s="20" t="s">
        <v>19</v>
      </c>
      <c r="J9" s="20"/>
      <c r="K9" s="17">
        <v>3269.51</v>
      </c>
      <c r="L9" s="21"/>
      <c r="M9" s="22"/>
      <c r="N9" s="22"/>
      <c r="O9" s="22"/>
      <c r="P9" s="22"/>
      <c r="Q9" s="21"/>
      <c r="R9" s="17">
        <f>K9</f>
        <v>3269.51</v>
      </c>
      <c r="S9" s="22"/>
      <c r="T9" s="22"/>
      <c r="U9" s="11"/>
    </row>
    <row r="10" spans="8:22" ht="12.75" customHeight="1" x14ac:dyDescent="0.2">
      <c r="H10" s="19">
        <v>8</v>
      </c>
      <c r="I10" s="20" t="s">
        <v>20</v>
      </c>
      <c r="J10" s="20"/>
      <c r="K10" s="17">
        <v>9141.2099999999991</v>
      </c>
      <c r="L10" s="17">
        <f>K10</f>
        <v>9141.2099999999991</v>
      </c>
      <c r="M10" s="22"/>
      <c r="N10" s="22"/>
      <c r="O10" s="22"/>
      <c r="P10" s="22"/>
      <c r="Q10" s="21"/>
      <c r="R10" s="21"/>
      <c r="S10" s="22"/>
      <c r="T10" s="22"/>
      <c r="U10" s="11"/>
    </row>
    <row r="11" spans="8:22" ht="12.75" customHeight="1" x14ac:dyDescent="0.2">
      <c r="H11" s="19">
        <v>9</v>
      </c>
      <c r="I11" s="20" t="s">
        <v>21</v>
      </c>
      <c r="J11" s="20"/>
      <c r="K11" s="17">
        <v>151310.39999999999</v>
      </c>
      <c r="L11" s="21"/>
      <c r="M11" s="22"/>
      <c r="N11" s="22"/>
      <c r="O11" s="18">
        <f>K11/3.5</f>
        <v>43231.542857142857</v>
      </c>
      <c r="P11" s="18"/>
      <c r="Q11" s="17">
        <f>K11/3.5</f>
        <v>43231.542857142857</v>
      </c>
      <c r="R11" s="17">
        <f>K11/3.5</f>
        <v>43231.542857142857</v>
      </c>
      <c r="S11" s="18">
        <f>K11-(O11+Q11+R11)</f>
        <v>21615.771428571432</v>
      </c>
      <c r="T11" s="18"/>
      <c r="U11" s="11"/>
    </row>
    <row r="12" spans="8:22" ht="12.75" customHeight="1" x14ac:dyDescent="0.2">
      <c r="H12" s="19">
        <v>10</v>
      </c>
      <c r="I12" s="20" t="s">
        <v>22</v>
      </c>
      <c r="J12" s="20"/>
      <c r="K12" s="17">
        <v>20625.349999999999</v>
      </c>
      <c r="L12" s="21"/>
      <c r="M12" s="22"/>
      <c r="N12" s="22"/>
      <c r="O12" s="22"/>
      <c r="P12" s="22"/>
      <c r="Q12" s="21"/>
      <c r="R12" s="21"/>
      <c r="S12" s="18">
        <f>K12</f>
        <v>20625.349999999999</v>
      </c>
      <c r="T12" s="18"/>
      <c r="U12" s="11"/>
    </row>
    <row r="13" spans="8:22" ht="12.75" customHeight="1" x14ac:dyDescent="0.2">
      <c r="H13" s="19">
        <v>11</v>
      </c>
      <c r="I13" s="20" t="s">
        <v>23</v>
      </c>
      <c r="J13" s="20"/>
      <c r="K13" s="17">
        <v>2804.67</v>
      </c>
      <c r="L13" s="21"/>
      <c r="M13" s="22"/>
      <c r="N13" s="22"/>
      <c r="O13" s="22"/>
      <c r="P13" s="22"/>
      <c r="Q13" s="21"/>
      <c r="R13" s="17">
        <f>K13/2</f>
        <v>1402.335</v>
      </c>
      <c r="S13" s="18">
        <f>K13/2</f>
        <v>1402.335</v>
      </c>
      <c r="T13" s="18"/>
      <c r="U13" s="11"/>
    </row>
    <row r="14" spans="8:22" ht="12.75" customHeight="1" x14ac:dyDescent="0.2">
      <c r="H14" s="19">
        <v>12</v>
      </c>
      <c r="I14" s="20" t="s">
        <v>24</v>
      </c>
      <c r="J14" s="20"/>
      <c r="K14" s="17">
        <v>49088.83</v>
      </c>
      <c r="L14" s="21"/>
      <c r="M14" s="22"/>
      <c r="N14" s="22"/>
      <c r="O14" s="22"/>
      <c r="P14" s="22"/>
      <c r="Q14" s="21"/>
      <c r="R14" s="17">
        <f>K14/2</f>
        <v>24544.415000000001</v>
      </c>
      <c r="S14" s="18">
        <f>K14/2</f>
        <v>24544.415000000001</v>
      </c>
      <c r="T14" s="18"/>
      <c r="U14" s="11"/>
    </row>
    <row r="15" spans="8:22" ht="12.75" customHeight="1" x14ac:dyDescent="0.2">
      <c r="H15" s="19">
        <v>13</v>
      </c>
      <c r="I15" s="20" t="s">
        <v>25</v>
      </c>
      <c r="J15" s="20"/>
      <c r="K15" s="17">
        <v>5181</v>
      </c>
      <c r="L15" s="21"/>
      <c r="M15" s="22"/>
      <c r="N15" s="22"/>
      <c r="O15" s="22"/>
      <c r="P15" s="22"/>
      <c r="Q15" s="21"/>
      <c r="R15" s="17">
        <f>K15/2</f>
        <v>2590.5</v>
      </c>
      <c r="S15" s="18">
        <f>K15/2</f>
        <v>2590.5</v>
      </c>
      <c r="T15" s="18"/>
      <c r="U15" s="11"/>
    </row>
    <row r="16" spans="8:22" ht="12.75" customHeight="1" x14ac:dyDescent="0.2">
      <c r="H16" s="19">
        <v>14</v>
      </c>
      <c r="I16" s="20" t="s">
        <v>26</v>
      </c>
      <c r="J16" s="20"/>
      <c r="K16" s="17">
        <v>49438.55</v>
      </c>
      <c r="L16" s="21"/>
      <c r="M16" s="22"/>
      <c r="N16" s="22"/>
      <c r="O16" s="18">
        <f>K16-Q16</f>
        <v>41252.800000000003</v>
      </c>
      <c r="P16" s="18"/>
      <c r="Q16" s="17" t="s">
        <v>27</v>
      </c>
      <c r="R16" s="21"/>
      <c r="S16" s="22"/>
      <c r="T16" s="22"/>
      <c r="U16" s="11"/>
    </row>
    <row r="17" spans="8:21" ht="12.75" customHeight="1" x14ac:dyDescent="0.2">
      <c r="H17" s="19">
        <v>15</v>
      </c>
      <c r="I17" s="20" t="s">
        <v>28</v>
      </c>
      <c r="J17" s="20"/>
      <c r="K17" s="17">
        <v>103500.94</v>
      </c>
      <c r="L17" s="21"/>
      <c r="M17" s="22"/>
      <c r="N17" s="22"/>
      <c r="O17" s="18">
        <f>K17-Q17</f>
        <v>77419.260000000009</v>
      </c>
      <c r="P17" s="18"/>
      <c r="Q17" s="17" t="s">
        <v>29</v>
      </c>
      <c r="R17" s="21"/>
      <c r="S17" s="22"/>
      <c r="T17" s="22"/>
      <c r="U17" s="11"/>
    </row>
    <row r="18" spans="8:21" ht="12.75" customHeight="1" x14ac:dyDescent="0.2">
      <c r="H18" s="19">
        <v>16</v>
      </c>
      <c r="I18" s="20" t="s">
        <v>30</v>
      </c>
      <c r="J18" s="20"/>
      <c r="K18" s="17">
        <v>4439.0200000000004</v>
      </c>
      <c r="L18" s="21"/>
      <c r="M18" s="22"/>
      <c r="N18" s="22"/>
      <c r="O18" s="18">
        <f>K18-Q18</f>
        <v>2895.9300000000003</v>
      </c>
      <c r="P18" s="18"/>
      <c r="Q18" s="17" t="s">
        <v>31</v>
      </c>
      <c r="R18" s="21"/>
      <c r="S18" s="22"/>
      <c r="T18" s="22"/>
      <c r="U18" s="11"/>
    </row>
    <row r="19" spans="8:21" ht="12.75" customHeight="1" x14ac:dyDescent="0.2">
      <c r="H19" s="19">
        <v>17</v>
      </c>
      <c r="I19" s="20" t="s">
        <v>32</v>
      </c>
      <c r="J19" s="20"/>
      <c r="K19" s="17">
        <v>32958.36</v>
      </c>
      <c r="L19" s="21"/>
      <c r="M19" s="22"/>
      <c r="N19" s="22"/>
      <c r="O19" s="18">
        <f>K19</f>
        <v>32958.36</v>
      </c>
      <c r="P19" s="18"/>
      <c r="Q19" s="21"/>
      <c r="R19" s="21"/>
      <c r="S19" s="22"/>
      <c r="T19" s="22"/>
      <c r="U19" s="11"/>
    </row>
    <row r="20" spans="8:21" ht="12.75" customHeight="1" x14ac:dyDescent="0.2">
      <c r="H20" s="19">
        <v>18</v>
      </c>
      <c r="I20" s="20" t="s">
        <v>33</v>
      </c>
      <c r="J20" s="20"/>
      <c r="K20" s="17">
        <v>93771.88</v>
      </c>
      <c r="L20" s="21"/>
      <c r="M20" s="22"/>
      <c r="N20" s="22"/>
      <c r="O20" s="18">
        <f>(K20-R20)/2</f>
        <v>27663.925000000003</v>
      </c>
      <c r="P20" s="18"/>
      <c r="Q20" s="17">
        <f>(K20-R20)/2</f>
        <v>27663.925000000003</v>
      </c>
      <c r="R20" s="17" t="s">
        <v>34</v>
      </c>
      <c r="S20" s="22"/>
      <c r="T20" s="22"/>
      <c r="U20" s="11"/>
    </row>
    <row r="21" spans="8:21" ht="12.75" customHeight="1" x14ac:dyDescent="0.2">
      <c r="H21" s="19">
        <v>19</v>
      </c>
      <c r="I21" s="20" t="s">
        <v>35</v>
      </c>
      <c r="J21" s="20"/>
      <c r="K21" s="17">
        <v>3175.82</v>
      </c>
      <c r="L21" s="21"/>
      <c r="M21" s="22"/>
      <c r="N21" s="22"/>
      <c r="O21" s="22"/>
      <c r="P21" s="22"/>
      <c r="Q21" s="21"/>
      <c r="R21" s="21"/>
      <c r="S21" s="18">
        <f>K21</f>
        <v>3175.82</v>
      </c>
      <c r="T21" s="18"/>
      <c r="U21" s="11"/>
    </row>
    <row r="22" spans="8:21" ht="12.75" customHeight="1" x14ac:dyDescent="0.2">
      <c r="H22" s="19">
        <v>20</v>
      </c>
      <c r="I22" s="20" t="s">
        <v>36</v>
      </c>
      <c r="J22" s="20"/>
      <c r="K22" s="17">
        <v>93529.5</v>
      </c>
      <c r="L22" s="21"/>
      <c r="M22" s="22"/>
      <c r="N22" s="22"/>
      <c r="O22" s="18" t="s">
        <v>37</v>
      </c>
      <c r="P22" s="18"/>
      <c r="Q22" s="17">
        <f>((K22-O22)/3)</f>
        <v>27819.176666666666</v>
      </c>
      <c r="R22" s="17">
        <f>(K22-O22)/3</f>
        <v>27819.176666666666</v>
      </c>
      <c r="S22" s="18">
        <f>(K22-O22)/3</f>
        <v>27819.176666666666</v>
      </c>
      <c r="T22" s="18"/>
      <c r="U22" s="11"/>
    </row>
    <row r="23" spans="8:21" ht="12.75" customHeight="1" x14ac:dyDescent="0.2">
      <c r="H23" s="19">
        <v>21</v>
      </c>
      <c r="I23" s="20" t="s">
        <v>38</v>
      </c>
      <c r="J23" s="20"/>
      <c r="K23" s="17">
        <v>22434.62</v>
      </c>
      <c r="L23" s="21"/>
      <c r="M23" s="22"/>
      <c r="N23" s="22"/>
      <c r="O23" s="22"/>
      <c r="P23" s="22"/>
      <c r="Q23" s="17">
        <f>K23/2</f>
        <v>11217.31</v>
      </c>
      <c r="R23" s="17">
        <f>K23/2</f>
        <v>11217.31</v>
      </c>
      <c r="S23" s="22"/>
      <c r="T23" s="22"/>
      <c r="U23" s="11"/>
    </row>
    <row r="24" spans="8:21" ht="12.75" customHeight="1" x14ac:dyDescent="0.2">
      <c r="H24" s="19">
        <v>22</v>
      </c>
      <c r="I24" s="20" t="s">
        <v>39</v>
      </c>
      <c r="J24" s="20"/>
      <c r="K24" s="17">
        <v>2480.83</v>
      </c>
      <c r="L24" s="21"/>
      <c r="M24" s="22"/>
      <c r="N24" s="22"/>
      <c r="O24" s="22"/>
      <c r="P24" s="22"/>
      <c r="Q24" s="21"/>
      <c r="R24" s="21"/>
      <c r="S24" s="18">
        <f>K24</f>
        <v>2480.83</v>
      </c>
      <c r="T24" s="18"/>
      <c r="U24" s="11"/>
    </row>
    <row r="25" spans="8:21" ht="12.75" customHeight="1" x14ac:dyDescent="0.2">
      <c r="H25" s="19">
        <v>23</v>
      </c>
      <c r="I25" s="20" t="s">
        <v>40</v>
      </c>
      <c r="J25" s="20"/>
      <c r="K25" s="17">
        <v>24875.35</v>
      </c>
      <c r="L25" s="21"/>
      <c r="M25" s="22"/>
      <c r="N25" s="22"/>
      <c r="O25" s="22"/>
      <c r="P25" s="22"/>
      <c r="Q25" s="21"/>
      <c r="R25" s="21"/>
      <c r="S25" s="18">
        <f>K25</f>
        <v>24875.35</v>
      </c>
      <c r="T25" s="18"/>
      <c r="U25" s="11"/>
    </row>
    <row r="26" spans="8:21" ht="12.75" customHeight="1" x14ac:dyDescent="0.2">
      <c r="H26" s="19">
        <v>24</v>
      </c>
      <c r="I26" s="20" t="s">
        <v>41</v>
      </c>
      <c r="J26" s="20"/>
      <c r="K26" s="17">
        <v>6431.04</v>
      </c>
      <c r="L26" s="21"/>
      <c r="M26" s="22"/>
      <c r="N26" s="22"/>
      <c r="O26" s="22"/>
      <c r="P26" s="22"/>
      <c r="Q26" s="21"/>
      <c r="R26" s="21"/>
      <c r="S26" s="18">
        <f>K26</f>
        <v>6431.04</v>
      </c>
      <c r="T26" s="18"/>
      <c r="U26" s="11"/>
    </row>
    <row r="27" spans="8:21" ht="12.75" customHeight="1" x14ac:dyDescent="0.2">
      <c r="H27" s="19">
        <v>25</v>
      </c>
      <c r="I27" s="20" t="s">
        <v>42</v>
      </c>
      <c r="J27" s="20"/>
      <c r="K27" s="17">
        <v>32101.5</v>
      </c>
      <c r="L27" s="17">
        <f>K27/6</f>
        <v>5350.25</v>
      </c>
      <c r="M27" s="18">
        <f>K27/6</f>
        <v>5350.25</v>
      </c>
      <c r="N27" s="18"/>
      <c r="O27" s="18">
        <f>K27/6</f>
        <v>5350.25</v>
      </c>
      <c r="P27" s="18"/>
      <c r="Q27" s="17">
        <f>K27/6</f>
        <v>5350.25</v>
      </c>
      <c r="R27" s="17">
        <f>K27/6</f>
        <v>5350.25</v>
      </c>
      <c r="S27" s="18">
        <f>K27/6</f>
        <v>5350.25</v>
      </c>
      <c r="T27" s="18"/>
      <c r="U27" s="11"/>
    </row>
    <row r="28" spans="8:21" ht="11.1" customHeight="1" x14ac:dyDescent="0.2">
      <c r="H28" s="15"/>
      <c r="I28" s="15"/>
      <c r="J28" s="15"/>
      <c r="K28" s="21"/>
      <c r="L28" s="21"/>
      <c r="M28" s="22"/>
      <c r="N28" s="22"/>
      <c r="O28" s="22"/>
      <c r="P28" s="22"/>
      <c r="Q28" s="21"/>
      <c r="R28" s="21"/>
      <c r="S28" s="22"/>
      <c r="T28" s="22"/>
      <c r="U28" s="11"/>
    </row>
    <row r="29" spans="8:21" ht="26.25" customHeight="1" x14ac:dyDescent="0.2">
      <c r="H29" s="13" t="s">
        <v>43</v>
      </c>
      <c r="I29" s="13"/>
      <c r="J29" s="13"/>
      <c r="K29" s="17">
        <f>SUM(K3:K28)</f>
        <v>1464950.7100000007</v>
      </c>
      <c r="L29" s="17">
        <f>L3+L5+L6+L7+L10+L27</f>
        <v>204698.55000000002</v>
      </c>
      <c r="M29" s="18">
        <f>M3+M4+M27</f>
        <v>466899.04</v>
      </c>
      <c r="N29" s="18"/>
      <c r="O29" s="18">
        <f>O3+O8+O11++O16+O17+O18+O19+O20+O22+O27</f>
        <v>289180.1628571428</v>
      </c>
      <c r="P29" s="18"/>
      <c r="Q29" s="17">
        <f>Q3+Q8+Q11+Q16+Q17+Q18+Q20+Q22+Q23+Q27</f>
        <v>199428.84952380953</v>
      </c>
      <c r="R29" s="17">
        <f>R3+R9+R11+R13+R14+R15+R20+R22+R23+R27</f>
        <v>161277.18952380953</v>
      </c>
      <c r="S29" s="18">
        <f>S3+S11+S12+S13+S14+S15+S21+S22+S24+S25+S26+S27</f>
        <v>143466.9180952381</v>
      </c>
      <c r="T29" s="18"/>
      <c r="U29" s="11"/>
    </row>
    <row r="30" spans="8:21" ht="51.75" customHeight="1" x14ac:dyDescent="0.25">
      <c r="H30" s="23" t="s"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"/>
    </row>
    <row r="31" spans="8:21" ht="17.850000000000001" customHeight="1" x14ac:dyDescent="0.25">
      <c r="H31" s="24" t="s">
        <v>1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1"/>
    </row>
    <row r="32" spans="8:21" ht="15.6" customHeight="1" x14ac:dyDescent="0.2">
      <c r="H32" s="5"/>
      <c r="I32" s="2"/>
      <c r="J32" s="4"/>
      <c r="K32" s="8"/>
      <c r="L32" s="8"/>
      <c r="M32" s="8"/>
      <c r="N32" s="5"/>
      <c r="O32" s="5"/>
      <c r="P32" s="8"/>
      <c r="Q32" s="8"/>
      <c r="R32" s="8"/>
      <c r="S32" s="5"/>
      <c r="T32" s="8"/>
      <c r="U32" s="4"/>
    </row>
    <row r="33" spans="8:21" ht="25.5" customHeight="1" x14ac:dyDescent="0.2">
      <c r="H33" s="12"/>
      <c r="I33" s="3"/>
      <c r="J33" s="6"/>
      <c r="K33" s="7"/>
      <c r="L33" s="7"/>
      <c r="M33" s="7"/>
      <c r="N33" s="12"/>
      <c r="O33" s="12"/>
      <c r="P33" s="8"/>
      <c r="Q33" s="8"/>
      <c r="R33" s="8"/>
      <c r="S33" s="12"/>
      <c r="T33" s="8"/>
      <c r="U33" s="4"/>
    </row>
    <row r="34" spans="8:21" ht="62.1" customHeight="1" x14ac:dyDescent="0.2">
      <c r="H34" s="8"/>
      <c r="I34" s="1"/>
      <c r="J34" s="1"/>
      <c r="K34" s="8"/>
      <c r="L34" s="8"/>
      <c r="M34" s="8"/>
      <c r="N34" s="8"/>
      <c r="O34" s="8"/>
      <c r="P34" s="8"/>
      <c r="Q34" s="8"/>
      <c r="R34" s="8"/>
      <c r="S34" s="8"/>
      <c r="T34" s="8"/>
      <c r="U34" s="4"/>
    </row>
    <row r="35" spans="8:21" ht="5.25" customHeight="1" x14ac:dyDescent="0.2">
      <c r="H35" s="5"/>
      <c r="I35" s="2"/>
      <c r="J35" s="2"/>
      <c r="K35" s="5"/>
      <c r="L35" s="5"/>
      <c r="M35" s="5"/>
      <c r="N35" s="5"/>
      <c r="O35" s="5"/>
      <c r="P35" s="8"/>
      <c r="Q35" s="8"/>
      <c r="R35" s="8"/>
      <c r="S35" s="5"/>
      <c r="T35" s="5"/>
      <c r="U35" s="2"/>
    </row>
  </sheetData>
  <mergeCells count="116">
    <mergeCell ref="I2:J2"/>
    <mergeCell ref="M2:N2"/>
    <mergeCell ref="O2:P2"/>
    <mergeCell ref="S2:T2"/>
    <mergeCell ref="I3:J3"/>
    <mergeCell ref="M3:N3"/>
    <mergeCell ref="O3:P3"/>
    <mergeCell ref="S3:T3"/>
    <mergeCell ref="H1:T1"/>
    <mergeCell ref="H29:J29"/>
    <mergeCell ref="H28:J28"/>
    <mergeCell ref="I4:J4"/>
    <mergeCell ref="M4:N4"/>
    <mergeCell ref="O4:P4"/>
    <mergeCell ref="S4:T4"/>
    <mergeCell ref="I5:J5"/>
    <mergeCell ref="M5:N5"/>
    <mergeCell ref="O5:P5"/>
    <mergeCell ref="S5:T5"/>
    <mergeCell ref="I6:J6"/>
    <mergeCell ref="M6:N6"/>
    <mergeCell ref="O6:P6"/>
    <mergeCell ref="S6:T6"/>
    <mergeCell ref="I7:J7"/>
    <mergeCell ref="M7:N7"/>
    <mergeCell ref="O7:P7"/>
    <mergeCell ref="S7:T7"/>
    <mergeCell ref="I8:J8"/>
    <mergeCell ref="M8:N8"/>
    <mergeCell ref="O8:P8"/>
    <mergeCell ref="S8:T8"/>
    <mergeCell ref="I9:J9"/>
    <mergeCell ref="M9:N9"/>
    <mergeCell ref="O9:P9"/>
    <mergeCell ref="S9:T9"/>
    <mergeCell ref="I10:J10"/>
    <mergeCell ref="M10:N10"/>
    <mergeCell ref="O10:P10"/>
    <mergeCell ref="S10:T10"/>
    <mergeCell ref="I11:J11"/>
    <mergeCell ref="M11:N11"/>
    <mergeCell ref="O11:P11"/>
    <mergeCell ref="S11:T11"/>
    <mergeCell ref="I12:J12"/>
    <mergeCell ref="M12:N12"/>
    <mergeCell ref="O12:P12"/>
    <mergeCell ref="S12:T12"/>
    <mergeCell ref="I13:J13"/>
    <mergeCell ref="M13:N13"/>
    <mergeCell ref="O13:P13"/>
    <mergeCell ref="S13:T13"/>
    <mergeCell ref="I14:J14"/>
    <mergeCell ref="M14:N14"/>
    <mergeCell ref="O14:P14"/>
    <mergeCell ref="S14:T14"/>
    <mergeCell ref="I15:J15"/>
    <mergeCell ref="M15:N15"/>
    <mergeCell ref="O15:P15"/>
    <mergeCell ref="S15:T15"/>
    <mergeCell ref="I16:J16"/>
    <mergeCell ref="M16:N16"/>
    <mergeCell ref="O16:P16"/>
    <mergeCell ref="S16:T16"/>
    <mergeCell ref="I17:J17"/>
    <mergeCell ref="M17:N17"/>
    <mergeCell ref="O17:P17"/>
    <mergeCell ref="S17:T17"/>
    <mergeCell ref="I18:J18"/>
    <mergeCell ref="M18:N18"/>
    <mergeCell ref="O18:P18"/>
    <mergeCell ref="S18:T18"/>
    <mergeCell ref="I19:J19"/>
    <mergeCell ref="M19:N19"/>
    <mergeCell ref="O19:P19"/>
    <mergeCell ref="S19:T19"/>
    <mergeCell ref="I20:J20"/>
    <mergeCell ref="M20:N20"/>
    <mergeCell ref="O20:P20"/>
    <mergeCell ref="S20:T20"/>
    <mergeCell ref="I21:J21"/>
    <mergeCell ref="M21:N21"/>
    <mergeCell ref="O21:P21"/>
    <mergeCell ref="S21:T21"/>
    <mergeCell ref="I22:J22"/>
    <mergeCell ref="M22:N22"/>
    <mergeCell ref="O22:P22"/>
    <mergeCell ref="S22:T22"/>
    <mergeCell ref="I23:J23"/>
    <mergeCell ref="M23:N23"/>
    <mergeCell ref="O23:P23"/>
    <mergeCell ref="S23:T23"/>
    <mergeCell ref="I24:J24"/>
    <mergeCell ref="M24:N24"/>
    <mergeCell ref="O24:P24"/>
    <mergeCell ref="S24:T24"/>
    <mergeCell ref="I25:J25"/>
    <mergeCell ref="M25:N25"/>
    <mergeCell ref="O25:P25"/>
    <mergeCell ref="S25:T25"/>
    <mergeCell ref="I26:J26"/>
    <mergeCell ref="M26:N26"/>
    <mergeCell ref="O26:P26"/>
    <mergeCell ref="S26:T26"/>
    <mergeCell ref="I27:J27"/>
    <mergeCell ref="M27:N27"/>
    <mergeCell ref="O27:P27"/>
    <mergeCell ref="S27:T27"/>
    <mergeCell ref="J33:M33"/>
    <mergeCell ref="H30:T30"/>
    <mergeCell ref="H31:T31"/>
    <mergeCell ref="M28:N28"/>
    <mergeCell ref="O28:P28"/>
    <mergeCell ref="S28:T28"/>
    <mergeCell ref="M29:N29"/>
    <mergeCell ref="O29:P29"/>
    <mergeCell ref="S29:T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pc-usuario</cp:lastModifiedBy>
  <cp:lastPrinted>2022-08-19T14:14:25Z</cp:lastPrinted>
  <dcterms:created xsi:type="dcterms:W3CDTF">2022-08-18T19:45:01Z</dcterms:created>
  <dcterms:modified xsi:type="dcterms:W3CDTF">2022-08-19T14:14:40Z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2022-07-05T00:00:00Z</vt:filetime>
  </property>
  <property fmtid="{D5CDD505-2E9C-101B-9397-08002B2CF9AE}" pid="3" name="Creator">
    <vt:lpwstr>Microsoft® Excel® 2019</vt:lpwstr>
  </property>
  <property fmtid="{D5CDD505-2E9C-101B-9397-08002B2CF9AE}" pid="4" name="LastSaved">
    <vt:filetime>2022-08-18T00:00:00Z</vt:filetime>
  </property>
  <property fmtid="{D5CDD505-2E9C-101B-9397-08002B2CF9AE}" pid="5" name="Producer">
    <vt:lpwstr>Microsoft® Excel® 2019</vt:lpwstr>
  </property>
</Properties>
</file>