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Plan1" sheetId="1" r:id="rId1"/>
  </sheets>
  <externalReferences>
    <externalReference r:id="rId2"/>
  </externalReferences>
  <definedNames>
    <definedName name="_xlnm.Print_Area" localSheetId="0">Plan1!$A$1:$I$203</definedName>
    <definedName name="_xlnm.Database">TEXT(Import.DataBase,"mm-aaaa")</definedName>
    <definedName name="Import.DataBase">[1]DADOS!$A$38</definedName>
    <definedName name="Referencia.Descricao">IF(ISNUMBER([1]PO!linhaSINAPIxls),INDEX(INDIRECT("'[Referência "&amp;_xlnm.Database&amp;".xls]Banco'!$b:$g"),[1]PO!linhaSINAPIxls,3),"")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/>
  <c r="I73"/>
  <c r="I74"/>
  <c r="I75"/>
  <c r="I76"/>
  <c r="I77"/>
  <c r="I68"/>
  <c r="F69"/>
  <c r="F70" s="1"/>
  <c r="F71" s="1"/>
  <c r="F72" s="1"/>
  <c r="I72" s="1"/>
  <c r="I70" l="1"/>
  <c r="I78" s="1"/>
  <c r="I71"/>
  <c r="I142"/>
  <c r="I133"/>
  <c r="I18"/>
  <c r="E84"/>
  <c r="E54" l="1"/>
  <c r="E56" s="1"/>
  <c r="E57" s="1"/>
  <c r="E58" s="1"/>
  <c r="F53"/>
  <c r="E41"/>
  <c r="I182"/>
  <c r="I83"/>
  <c r="I84" s="1"/>
  <c r="I194" l="1"/>
  <c r="F157" l="1"/>
  <c r="I178"/>
  <c r="I174"/>
  <c r="I160"/>
  <c r="F186" l="1"/>
  <c r="F187" s="1"/>
  <c r="F188" s="1"/>
  <c r="I12" l="1"/>
  <c r="E81" l="1"/>
  <c r="F54" l="1"/>
  <c r="F46"/>
  <c r="F47" s="1"/>
  <c r="F58" l="1"/>
  <c r="F56"/>
  <c r="F57" s="1"/>
  <c r="E183" l="1"/>
  <c r="I180" l="1"/>
  <c r="H131"/>
  <c r="I131" s="1"/>
  <c r="F42" l="1"/>
  <c r="F37"/>
  <c r="F41" s="1"/>
  <c r="I15"/>
  <c r="I14"/>
</calcChain>
</file>

<file path=xl/sharedStrings.xml><?xml version="1.0" encoding="utf-8"?>
<sst xmlns="http://schemas.openxmlformats.org/spreadsheetml/2006/main" count="569" uniqueCount="405">
  <si>
    <t xml:space="preserve">MEMÓRIA DE CÁLCULO </t>
  </si>
  <si>
    <t>Prefeitura Municipal de CARMO DO PARANAIBA</t>
  </si>
  <si>
    <t>CAMPO DE QUINTINOS</t>
  </si>
  <si>
    <t>Local: CARMO DO PARANAIBA - MG</t>
  </si>
  <si>
    <t>Item</t>
  </si>
  <si>
    <t>Descrição dos Serviços</t>
  </si>
  <si>
    <t>Unid.</t>
  </si>
  <si>
    <t>Código SINAPI</t>
  </si>
  <si>
    <t>Local</t>
  </si>
  <si>
    <t>Dimensões</t>
  </si>
  <si>
    <t>Quantidade</t>
  </si>
  <si>
    <t>a</t>
  </si>
  <si>
    <t>b</t>
  </si>
  <si>
    <t>c</t>
  </si>
  <si>
    <t>1.</t>
  </si>
  <si>
    <t>SERVIÇOS PRELIMINARES</t>
  </si>
  <si>
    <t>REVOLVIMENTO E LIMPEZA MANUAL DE SOLO. AF_05/2018</t>
  </si>
  <si>
    <t>M2</t>
  </si>
  <si>
    <t>AREA SANITARIOS</t>
  </si>
  <si>
    <t>PLACA</t>
  </si>
  <si>
    <t>EXECUÇÃO DE ALMOXARIFADO EM CANTEIRO DE OBRA EM CHAPA DE MADEIRA COMPENSADA, INCLUSO PRATELEIRAS. AF_02/2016</t>
  </si>
  <si>
    <t>CAMPO</t>
  </si>
  <si>
    <t>LOCAÇÃO</t>
  </si>
  <si>
    <t/>
  </si>
  <si>
    <t>LOCACAO CONVENCIONAL DE OBRA, UTILIZANDO GABARITO DE TÁBUAS CORRIDAS PONTALETADAS A CADA 2,00M -  2 UTILIZAÇÕES. AF_10/2018</t>
  </si>
  <si>
    <t>M</t>
  </si>
  <si>
    <t>FUNDAÇÃO</t>
  </si>
  <si>
    <t>ESTACA ESCAVADA MECANICAMENTE, SEM FLUIDO ESTABILIZANTE, COM 25CM DIAMETRO, ATÉ 9 METROS DE COMPRIMENTO, CONCRETO LANÇADO POR CAMINHÃO BETONEIRA (EXCLUSIVE MOBILIZAÇÃO E DESMOBILIZAÇÃO) AF 02/2015</t>
  </si>
  <si>
    <t>BLOCO DE COROAMENTO</t>
  </si>
  <si>
    <t>ESCAVAÇÃO MANUAL PARA BLOCO DE COROAMENTO OU SAPATA, COM PREVISÃO DE FÔRMA.</t>
  </si>
  <si>
    <t>M³</t>
  </si>
  <si>
    <t>LASTRO DE CONCRETO MAGRO, APLICADO EM BLOCOS DE COROAMENTO OU SAPATAS.</t>
  </si>
  <si>
    <t>FABRICAÇÃO, MONTAGEM E DESMONTAGEM DE FÔRMA PARA BLOCO DE COROAMENTO, EM MADEIRA SERRADA, E=25 MM, 4 UTILIZAÇÕES.</t>
  </si>
  <si>
    <t>M²</t>
  </si>
  <si>
    <t>ARMAÇÃO DE BLOCO, VIGA BALDRAME OU SAPATA UTILIZANDO AÇO CA-50 DE 6,3MM - MONTAGEM.</t>
  </si>
  <si>
    <t>KG</t>
  </si>
  <si>
    <t>FUNDAÇÃO  CONFORME PROJETO ESTRUTURAL</t>
  </si>
  <si>
    <t>VIGA BALDRAME</t>
  </si>
  <si>
    <t>ESCAVAÇÃO MANUAL DE VALA PARA VIGA BALDRAME, COM PREVISÃO DE FÔRMA.</t>
  </si>
  <si>
    <t>VIGA BALDRAME DOS SANITARIOS E DA ARQUIBANCADA</t>
  </si>
  <si>
    <t>LASTRO DE CONCRETO MAGRO, APLICADO EM BLOCOS DE COROAMENTO OU VIGAS BALDRAME.</t>
  </si>
  <si>
    <t>VIGAS  BALDRAME</t>
  </si>
  <si>
    <t>FABRICAÇÃO, MONTAGEM E DESMONTAGEM DE FÔRMA PARA VIGA BALDRAME, EM MADEIRA SERRADA, E=25 MM, 4 UTILIZAÇÕES.</t>
  </si>
  <si>
    <t>CONCRETAGEM DE BLOCOS DE COROAMENTO E VIGAS BALDRAME, FCK 30 MPA, COM USO DE JERICA LANÇAMENTO, ADENSAMENTO E ACABAMENTO.</t>
  </si>
  <si>
    <t>PAISAGISMO</t>
  </si>
  <si>
    <t>3.1</t>
  </si>
  <si>
    <t>4.1</t>
  </si>
  <si>
    <t>5.1</t>
  </si>
  <si>
    <t>6.1</t>
  </si>
  <si>
    <t>PLANTIO DE GRAMA EM PLACAS. AF_05/2018</t>
  </si>
  <si>
    <t>ALVENARIA</t>
  </si>
  <si>
    <t>ARQUIBANCADAS</t>
  </si>
  <si>
    <t>VESTIÁRIOS</t>
  </si>
  <si>
    <t>LAJE PREMOLDADA</t>
  </si>
  <si>
    <t>SANITÁRIOS, VESTIÁRIOS</t>
  </si>
  <si>
    <t>ALVENARIA DE VEDAÇÃO DE BLOCOS CERÂMICOS FURADOS NA VERTICAL DE 14X19X39CM (ESPESSURA 14CM) DE PAREDES COM ÁREA LÍQUIDA MENOR QUE 6M² SEM VÃOS E ARGAMASSA DE ASSENTAMENTO COM PREPARO EM BETONEIRA. AF_06/2014</t>
  </si>
  <si>
    <t>9.1</t>
  </si>
  <si>
    <t>10.1</t>
  </si>
  <si>
    <t>10.2</t>
  </si>
  <si>
    <t>11.1</t>
  </si>
  <si>
    <t>ESQUADRIAS</t>
  </si>
  <si>
    <t>JANELA DE AÇO BASCULANTE, FIXAÇÃO COM ARGAMASSA, SEM VIDROS, PADRONIZADA. AF_07/2016</t>
  </si>
  <si>
    <t>ESPELHO CRISTAL ESPESSURA 4MM, COM MOLDURA EM ALUMINIO E COMPENSADO 6MM PLASTIFICADO COLADO</t>
  </si>
  <si>
    <t>74125/2</t>
  </si>
  <si>
    <t xml:space="preserve">LAVATORIOS </t>
  </si>
  <si>
    <t>UN</t>
  </si>
  <si>
    <t>PNE MASCULINO, PNE FEMININO</t>
  </si>
  <si>
    <t>H</t>
  </si>
  <si>
    <t>PINTURA</t>
  </si>
  <si>
    <t>13.1</t>
  </si>
  <si>
    <t>APLICAÇÃO DE FUNDO SELADOR LÁTEX PVA EM PAREDES, UMA DEMÃO. AF_06/2014</t>
  </si>
  <si>
    <t>APLICAÇÃO MANUAL DE PINTURA COM TINTA LÁTEX PVA EM PAREDES, DUAS DEMÃOS. AF_06/2014</t>
  </si>
  <si>
    <t>PINTURA COM TINTA ALQUÍDICA DE ACABAMENTO (ESMALTE SINTÉTICO ACETINADO) PULVERIZADA SOBRE PERFIL METÁLICO EXECUTADO EM FÁBRICA (POR DEMÃO). AF_01/2020</t>
  </si>
  <si>
    <t xml:space="preserve">INSTALAÇOES HIDRO SANITARIAS </t>
  </si>
  <si>
    <t>CAIXA DE INSPEÇÃO SANITARIOS</t>
  </si>
  <si>
    <t>CAIXA SIFONADA, PVC, DN 150 X 185 X 75 MM, JUNTA ELÁSTICA, FORNECIDA E INSTALADA EM RAMAL DE DESCARGA OU EM RAMAL DE ESGOTO SANITÁRIO. AF_12/2014</t>
  </si>
  <si>
    <t>RALO SIFONADO, PVC, DN 100 X 40 MM, JUNTA SOLDÁVEL, FORNECIDO E INSTALADO EM RAMAL DE DESCARGA OU EM RAMAL DE ESGOTO SANITÁRIO. AF_12/2014</t>
  </si>
  <si>
    <t>(COMPOSIÇÃO REPRESENTATIVA) DO SERVIÇO DE INSTALAÇÃO DE TUBOS DE PVC, SOLDÁVEL, ÁGUA FRIA, DN 20 MM (INSTALADO EM RAMAL, SUB-RAMAL OU RAMAL DE DISTRIBUIÇÃO), INCLUSIVE CONEXÕES, CORTES E FIXAÇÕES, PARA PRÉDIOS. AF_10/2015</t>
  </si>
  <si>
    <t>RAMAL ALIMENTADOR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</si>
  <si>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</si>
  <si>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(COMPOSIÇÃO REPRESENTATIVA) DO SERVIÇO DE INSTALAÇÃO DE TUBOS DE PVC, SOLDÁVEL, ÁGUA FRIA, DN 50 MM (INSTALADO EM PRUMADA), INCLUSIVE CONEXÕES, CORTES E FIXAÇÕES, PARA PRÉDIOS. AF_10/2015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</si>
  <si>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</si>
  <si>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</si>
  <si>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</si>
  <si>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REGISTRO DE GAVETA BRUTO, LATÃO, ROSCÁVEL, 3/4", COM ACABAMENTO E CANOPLA CROMADOS. FORNECIDO E INSTALADO EM RAMAL DE ÁGUA. AF_12/2014</t>
  </si>
  <si>
    <t>PONTO DE CONSUMO TERMINAL DE ÁGUA FRIA (SUBRAMAL) COM TUBULAÇÃO DE PVC, DN 25 MM, INSTALADO EM RAMAL DE ÁGUA, INCLUSOS RASGO E CHUMBAMENTO EM ALVENARIA. AF_12/2014</t>
  </si>
  <si>
    <t>VASO SANITARIO SIFONADO CONVENCIONAL COM LOUÇA BRANCA, INCLUSO CONJUNTO DE LIGAÇÃO PARA BACIA SANITÁRIA AJUSTÁVEL - FORNECIMENTO E INSTALAÇÃO. AF_10/2016</t>
  </si>
  <si>
    <t>PEDRAS</t>
  </si>
  <si>
    <t>15.1</t>
  </si>
  <si>
    <t>DIVISORIA EM MARMORITE ESPESSURA 35MM, CHUMBAMENTO NO PISO E PAREDE COM ARGAMASSA DE CIMENTO E AREIA, POLIMENTO MANUAL, EXCLUSIVE FERRAGENS</t>
  </si>
  <si>
    <t>73774/001</t>
  </si>
  <si>
    <t>BANHEIROS E VESTIÁRIOS</t>
  </si>
  <si>
    <t>12*L X A</t>
  </si>
  <si>
    <t>INSTALAÇÕES ELETRICAS</t>
  </si>
  <si>
    <t>16.1</t>
  </si>
  <si>
    <t>16.2</t>
  </si>
  <si>
    <t>VERGA E CONTRAVERGA</t>
  </si>
  <si>
    <t>17.1</t>
  </si>
  <si>
    <t>M3</t>
  </si>
  <si>
    <t>FABRICAÇÃO DE FORMA PARA VIGAS EM CHAPA DE MADEIRA COMPENSADA RESINADA  E=17mm  AF12/2015</t>
  </si>
  <si>
    <t>LIMPEZA GERAL</t>
  </si>
  <si>
    <t>18.1</t>
  </si>
  <si>
    <t>LIMPEZA DE SUPERFÍCIE COM JATO DE ALTA PRESSÃO. AF_04/2019</t>
  </si>
  <si>
    <t>REVESTIMENTO CERÂMICO PARA PAREDES INTERNAS COM PLACAS TIPO ESMALTADA  EXTRA DE DIMENSÕES 25X35 CM APLICADAS EM AMBIENTES DE ÁREA MENOR QUE 5 M² NA ALTURA INTEIRA DAS PAREDES. AF_06/2014</t>
  </si>
  <si>
    <t>LAJE PRE-MOLD BETA 12 P/3,5KN/M2 VAOS 4,40M/INCL VIGOTAS TIJOLOS ARMADURA NEGATIVA CAPEAMENTO 3CM CONCRETO 20MPA ESCORAMENTO MATERIAL E MAO  DE OBRA.</t>
  </si>
  <si>
    <t>74141/1</t>
  </si>
  <si>
    <t>IMPERMEABILIZAÇÃO DE SUPERFÍCIE COM MANTA ASFÁLTICA, UMA CAMADA, INCLUSIVE APLICAÇÃO DE PRIMER ASFÁLTICO, E=3MM. AF_06/2018</t>
  </si>
  <si>
    <t>CHAPISCO APLICADO EM ALVENARIAS E ESTRUTURAS DE CONCRETO INTERNAS, COM COLHER DE PEDREIRO. ARGAMASSA TRAÇO 1:3 COM PREPARO MANUAL. AF_06/2014</t>
  </si>
  <si>
    <t>(COMPOSIÇÃO REPRESENTATIVA) DO SERVIÇO DE EMBOÇO/MASSA ÚNICA, APLICADO MANUALMENTE, TRAÇO 1:2;8, EM BETONEIRA DE 400L, PAREDES INTERNAS, COM EXECUÇÃO DE TALISCAS, EDIFICAÇÃO HABITACIONAL UNIFAMILIAR (CASAS) E EDIFICAÇÃO PÚBLICA PADRÃO. AF_12/2014</t>
  </si>
  <si>
    <t>ALAMBRADO COM MOUROES</t>
  </si>
  <si>
    <t>7.2</t>
  </si>
  <si>
    <t>7.3</t>
  </si>
  <si>
    <t>7.4</t>
  </si>
  <si>
    <t>8.1</t>
  </si>
  <si>
    <t>ALAMBRADO EM MOURÕES DE CONCRETO, COM TELA DE ARAME GALVANIZADO (INCLUSIVE MURETA EM CONCRETO). AF_05/2018</t>
  </si>
  <si>
    <t>BANHEIROS, PNE, VESTIÁRIOS, ESPERA TIMES</t>
  </si>
  <si>
    <t>98519</t>
  </si>
  <si>
    <t>PLACA DE OBRA (PARA CONSTRUCAO CIVIL) EM CHAPA GALVANIZADA *N. 22*, ADESIVADA, DE *2,0 X 1,125* M</t>
  </si>
  <si>
    <t>EXECUÇÃO DE PASSEIO (CALÇADA) OU PISO DE CONCRETO MOLDADO IN LOCO, USINADO, ACABAMENTO CONVENCIONAL, NÃO ARMADO. AF_07/2016</t>
  </si>
  <si>
    <t>ART N° 14202000000006083367</t>
  </si>
  <si>
    <t>Convênio nº:  881854-2018 - OP. 1062939-23 CAIXA</t>
  </si>
  <si>
    <t>ESTRUTURAS DE CONCRETO INFRA E SUPRA</t>
  </si>
  <si>
    <t>MONTAGEM E DESMONTAGEM DE FÔRMA DE PILARES RETANGULARES E ESTRUTURAS SIMILARES COM ÁREA MÉDIA DAS SEÇÕES MENOR OU IGUAL A 0,25 M², PÉ-DIREITO SIMPLES, EM CHAPA DE MADEIRA COMPENSADA PLASTIFICADA, 18 UTILIZAÇÕES.</t>
  </si>
  <si>
    <t>ARMAÇÃO DE PILAR OU VIGA DE UMA ESTRUTURA CONVENCIONAL DE CONCRETO ARMADO EM UMA EDIFICAÇÃO TÉRREA OU SOBRADO UTILIZANDO AÇO CA-50 DE 8,0 MM - MONTAGEM.</t>
  </si>
  <si>
    <t>CONCRETAGEM DE VIGAS E LAJES  FCK 20 MPA PARA LAJES PREMOLDADAS COM USO DE BOMBA  EM EDIFICAÇÃO COM AREA MEDIA MENOR E OU IGUAL A 20 M², LANÇAMENTO, ADENSAMENTO E ACABAMENTO    AF 06/2014</t>
  </si>
  <si>
    <t>96527</t>
  </si>
  <si>
    <t>PRANCHA ESTRUTURAL</t>
  </si>
  <si>
    <t>7.5</t>
  </si>
  <si>
    <t>12.1</t>
  </si>
  <si>
    <t>ENGENHEIRO CIVIL DE OBRA SENIOR COM ENCARGOS COMPLEMENTARES</t>
  </si>
  <si>
    <t>1.1</t>
  </si>
  <si>
    <t>90779</t>
  </si>
  <si>
    <t>ADM LOCAL</t>
  </si>
  <si>
    <t>2.1</t>
  </si>
  <si>
    <t>2.2</t>
  </si>
  <si>
    <t>2.3</t>
  </si>
  <si>
    <t>7.1</t>
  </si>
  <si>
    <t>8.2</t>
  </si>
  <si>
    <t>8.3</t>
  </si>
  <si>
    <t>8.4</t>
  </si>
  <si>
    <t>8.5</t>
  </si>
  <si>
    <t>8.6</t>
  </si>
  <si>
    <t>8.7</t>
  </si>
  <si>
    <t>8.8</t>
  </si>
  <si>
    <t>12.2</t>
  </si>
  <si>
    <t>16.3</t>
  </si>
  <si>
    <t>20.1</t>
  </si>
  <si>
    <t>PONTO DE ILUMINAÇÃO E TOMADA, RESIDENCIAL, INCLUINDO INTERRUPTOR SIMPLES, INTERRUPTOR PARALELO E TOMADA 10A/250V, CAIXA ELÉTRICA, ELETRODUTO, CABO, RASGO, QUEBRA E CHUMBAMENTO (EXCLUINDO LUMINÁRIA E LÂMPADA). AF_01/2016</t>
  </si>
  <si>
    <t>LÂMPADA COMPACTA FLUORESCENTE DE 15 W, BASE E27 - FORNECIMENTO E INSTALAÇÃO. AF_02/2020</t>
  </si>
  <si>
    <t>DISJUNTOR MONOPOLAR TIPO DIN, CORRENTE NOMINAL DE 10A - FORNECIMENTO E INSTALAÇÃO. AF_04/2016</t>
  </si>
  <si>
    <t>QUADRO DE DISTRIBUICAO DE ENERGIA DE EMBUTIR, EM CHAPA METALICA, PARA 40 DISJUNTORES TERMOMAGNETICOS MONOPOLARES, COM BARRAMENTO TRIFASICO E NEUTRO, FORNECIMENTO E INSTALACAO</t>
  </si>
  <si>
    <t>DISJUNTOR MONOPOLAR TIPO DIN, CORRENTE NOMINAL DE 20A - FORNECIMENTO E INSTALAÇÃO. AF_04/2016</t>
  </si>
  <si>
    <t>DISJUNTOR BIPOLAR TIPO DIN, CORRENTE NOMINAL DE 32A - FORNECIMENTO E INSTALAÇÃO. AF_04/2016</t>
  </si>
  <si>
    <t>DISJUNTOR TERMOMAGNETICO TRIPOLAR PADRAO NEMA (AMERICANO) 60 A 100A 240V, FORNECIMENTO E INSTALACAO</t>
  </si>
  <si>
    <t>LUMINÁRIA ARANDELA TIPO MEIA LUA, DE SOBREPOR, COM 1 LÂMPADA LED DE 6 W, SEM REATOR - FORNECIMENTO E INSTALAÇÃO. AF_02/2020</t>
  </si>
  <si>
    <t xml:space="preserve"> 93147 </t>
  </si>
  <si>
    <t xml:space="preserve"> 93653 </t>
  </si>
  <si>
    <t xml:space="preserve"> 74131/007 </t>
  </si>
  <si>
    <t xml:space="preserve"> 93655 </t>
  </si>
  <si>
    <t xml:space="preserve"> 93664 </t>
  </si>
  <si>
    <t>74130/005</t>
  </si>
  <si>
    <t xml:space="preserve"> 97605 </t>
  </si>
  <si>
    <t>PRANCHA ELÉTRICA</t>
  </si>
  <si>
    <t>CAIXA ENTERRADA HIDRÁULICA RETANGULAR EM ALVENARIA COM TIJOLOS CERÂMICOS MACIÇOS, DIMENSÕES INTERNAS: 0,8X0,8X0,6 M PARA REDE DE ESGOTO. AF_05/2018</t>
  </si>
  <si>
    <t>CAIXA ENTERRADA HIDRÁULICA RETANGULAR EM ALVENARIA COM TIJOLOS CERÂMICOS MACIÇOS, DIMENSÕES INTERNAS: 0,6X0,6X0,6 M PARA REDE DE ESGOTO. AF_05/2018</t>
  </si>
  <si>
    <t>KIT CAVALETE PARA MEDIÇÃO DE ÁGUA - ENTRADA PRINCIPAL, EM AÇO GALVANIZADO DN 40 (1 ½)  FORNECIMENTO E INSTALAÇÃO (EXCLUSIVE HIDRÔMETRO). AF_11/2016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</si>
  <si>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</si>
  <si>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>CHUVEIRO ELÉTRICO COMUM CORPO PLÁSTICO, TIPO DUCHA  FORNECIMENTO E INSTALAÇÃO. AF_01/2020</t>
  </si>
  <si>
    <t>BARRA DE APOIO RETA, EM ACO INOX POLIDO, COMPRIMENTO 90 CM,  FIXADA NA PAREDE - FORNECIMENTO E INSTALAÇÃO. AF_01/2020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</si>
  <si>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</si>
  <si>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REGISTRO DE GAVETA BRUTO, LATÃO, ROSCÁVEL, 3/4, INSTALADO EM RESERVAÇÃO DE ÁGUA DE EDIFICAÇÃO QUE POSSUA RESERVATÓRIO DE FIBRA/FIBROCIMENTO  FORNECIMENTO E INSTALAÇÃO. AF_06/2016</t>
  </si>
  <si>
    <t>REGISTRO DE GAVETA BRUTO, LATÃO, ROSCÁVEL, 1 1/2, INSTALADO EM RESERVAÇÃO DE ÁGUA DE EDIFICAÇÃO QUE POSSUA RESERVATÓRIO DE FIBRA/FIBROCIMENTO  FORNECIMENTO E INSTALAÇÃO. AF_06/2016</t>
  </si>
  <si>
    <t>COMPOSIÇÃO REPRESENTATIVA) DO SERVIÇO DE INSTALAÇÃO DE TUBOS DE PVC, SÉRIE R, ÁGUA PLUVIAL, DN 100 MM (INSTALADO EM RAMAL DE ENCAMINHAMENTO, OU CONDUTORES VERTICAIS), INCLUSIVE CONEXÕES, CORTES E FIXAÇÕES, PARA PRÉDIOS. AF_10/2015</t>
  </si>
  <si>
    <t xml:space="preserve"> 89708 </t>
  </si>
  <si>
    <t xml:space="preserve"> 89709 </t>
  </si>
  <si>
    <t xml:space="preserve"> 97902 </t>
  </si>
  <si>
    <t xml:space="preserve"> 89957 </t>
  </si>
  <si>
    <t xml:space="preserve"> 93396 </t>
  </si>
  <si>
    <t xml:space="preserve"> 95470 </t>
  </si>
  <si>
    <t xml:space="preserve"> 100860 </t>
  </si>
  <si>
    <t xml:space="preserve"> 100869 </t>
  </si>
  <si>
    <t xml:space="preserve"> 94497 </t>
  </si>
  <si>
    <t xml:space="preserve"> 89987 </t>
  </si>
  <si>
    <t xml:space="preserve"> 91795 </t>
  </si>
  <si>
    <t xml:space="preserve"> 91793 </t>
  </si>
  <si>
    <t xml:space="preserve"> 91792 </t>
  </si>
  <si>
    <t>VESTIÁRIOS, BANHEIROS E PNE</t>
  </si>
  <si>
    <t>RAMAIS ALIMENTADORES</t>
  </si>
  <si>
    <t>VERGA MOLDADA IN LOCO COM UTILIZAÇÃO DE BLOCOS CANALETA PAR JANELAS COM ATÉ 1,5M DE VÃO. AF_03/2016</t>
  </si>
  <si>
    <t>Janelas</t>
  </si>
  <si>
    <t>Porta</t>
  </si>
  <si>
    <t>Portão</t>
  </si>
  <si>
    <t>60cm</t>
  </si>
  <si>
    <t>1m</t>
  </si>
  <si>
    <t>QT</t>
  </si>
  <si>
    <t>UND</t>
  </si>
  <si>
    <t>ITEM</t>
  </si>
  <si>
    <t>Metro</t>
  </si>
  <si>
    <t>2m</t>
  </si>
  <si>
    <t>3m</t>
  </si>
  <si>
    <t>2*3</t>
  </si>
  <si>
    <t>PRANCHA 01/04</t>
  </si>
  <si>
    <t>COLUNAS DE DISTRIBUIÇÃO (VASO, CHUVEIRAS,PIA)</t>
  </si>
  <si>
    <t>RAMAIS ESGOTO</t>
  </si>
  <si>
    <t>ESGOTO SECUNDÁRIO</t>
  </si>
  <si>
    <t>BANHEIROS, PNE VESTIÁRIOS, ESPERA TIMES</t>
  </si>
  <si>
    <t>COMP 1</t>
  </si>
  <si>
    <t>BARRA DE APOIO RETA, EM ACO INOX POLIDO, COMPRIMENTO 60CM, FIXADA NA PAREDE - FORNECIMENTO E INSTALAÇÃO. AF_01/2020</t>
  </si>
  <si>
    <t>Fernando Ferreira Rocha</t>
  </si>
  <si>
    <t>34*3m</t>
  </si>
  <si>
    <t>(1,40*0,50*0,05)*30</t>
  </si>
  <si>
    <t>(0,50*0,50*0,05)*34</t>
  </si>
  <si>
    <t>BLOCOS (1,40x0,50x0,60)30</t>
  </si>
  <si>
    <t>BLOCOS (0,50x0,50x,0,60)34</t>
  </si>
  <si>
    <t>90+45+90+45</t>
  </si>
  <si>
    <t>14.1</t>
  </si>
  <si>
    <t>9.2</t>
  </si>
  <si>
    <t>REATERRO MANUAL DE VALAS COM COMPACTAÇÃO MECANIZADA. AF_04/2016</t>
  </si>
  <si>
    <t>93382</t>
  </si>
  <si>
    <t>COBERTURA ÁREA ESPERA TIMES</t>
  </si>
  <si>
    <t>10,6x4,10</t>
  </si>
  <si>
    <t>TELHAMENTO COM TELHA DE AÇO/ALUMÍNIO E = 0,5 MM, COM ATÉ 2 ÁGUAS, INCLUSO IÇAMENTO. AF_07/2019</t>
  </si>
  <si>
    <t>94213</t>
  </si>
  <si>
    <t>COBERTURA</t>
  </si>
  <si>
    <t>BANHEIROS, VESTIÁRIOS, RECEBIMENTO ÁGUA DAS CHUVAS</t>
  </si>
  <si>
    <t>PNE</t>
  </si>
  <si>
    <t>Limpeza área Arquibancadas + Área PNE + Área Banheiros + Área Vestiários + Área do passeio em frente as arquibancadas</t>
  </si>
  <si>
    <t>SOMA</t>
  </si>
  <si>
    <t>ARMAÇÃO DE BLOCO, VIGA BALDRAME OU SAPATA UTILIZANDO AÇO CA-50 DE 10 MM - MONTAGEM. AF_06/2017</t>
  </si>
  <si>
    <t>96546</t>
  </si>
  <si>
    <t>ARMAÇÃO DE PILAR OU VIGA DE UMA ESTRUTURA CONVENCIONAL DE CONCRETO ARMADO EM UMA EDIFICAÇÃO TÉRREA OU SOBRADO UTILIZANDO AÇO CA-60 DE 5,0 MM - MONTAGEM. AF_12/2015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</si>
  <si>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</si>
  <si>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</si>
  <si>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VIGAS, PILARES, CINTAS</t>
  </si>
  <si>
    <t>8.9</t>
  </si>
  <si>
    <t>8.10</t>
  </si>
  <si>
    <t>8.11</t>
  </si>
  <si>
    <t>PILARES SANITARIOS, PILARES VESTIÁRIOS, PILARES ESPERA TIME, PILARES ARQUIBANCADAS</t>
  </si>
  <si>
    <t>((0,12+0,12+0,30+0,30x2,75)x7)+((0,12+0,12+0,30+0,30x2,75)x17)+((0,12+0,12+0,30+0,30x3,20)x38)+((0,12+0,12+0,30+0,30x1,30)x2)+((0,12+0,12+0,50+0,50x1,30)x2)</t>
  </si>
  <si>
    <t>VIGAS ARQUIBANCADA, PNE, BANHEIROS, VESTIÁRIOS, ESPERA TIMES</t>
  </si>
  <si>
    <t>7.6</t>
  </si>
  <si>
    <t>(1,40x0,50x0,60)x30</t>
  </si>
  <si>
    <t>(0,50x0,50x0,60)x34</t>
  </si>
  <si>
    <t>FUNDAÇÃO BLOCOS (1,40x0,50x0,55)x30</t>
  </si>
  <si>
    <t>BLOCOS (0,50x0,50x,0,55)x34</t>
  </si>
  <si>
    <t>VIGAS BALDRAMES</t>
  </si>
  <si>
    <t>(195,46x0,20x0,30)</t>
  </si>
  <si>
    <t>11.2</t>
  </si>
  <si>
    <t>TRAMA DE AÇO COMPOSTA POR TERÇAS PARA TELHADOS DE ATÉ 2 ÁGUAS PARA TELHA ONDULADA DE FIBROCIMENTO, METÁLICA, PLÁSTICA OU TERMOACÚSTICA, INCLUSO TRANSPORTE VERTICAL. AF_07/2019</t>
  </si>
  <si>
    <t>CONTRAPISO EM ARGAMASSA TRAÇO 1:4 (CIMENTO E AREIA), PREPARO MECÂNICO COM BETONEIRA 400 L, APLICADO EM ÁREAS SECAS SOBRE LAJE, NÃO ADERIDO, ESPESSURA 6CM. AF_06/2014</t>
  </si>
  <si>
    <t>4,2*25,38</t>
  </si>
  <si>
    <t>90,30+5,75+1,65+0,40+27,20+1,10+10,97+4,10+10,60+4,10+10,97+1,10+27,20+0,40+1,65+5,75</t>
  </si>
  <si>
    <t>PLATIBANDA</t>
  </si>
  <si>
    <t>(4,05*3,95*2)+(4,05*25,10*2)</t>
  </si>
  <si>
    <t>(2,70*3,95*2)+(2,7*25,10*2)+(2,70*3,95*6)+(2,70*7,40*2)</t>
  </si>
  <si>
    <t xml:space="preserve">PAREDE DIVISA AREA DE ESPERA </t>
  </si>
  <si>
    <t>2,10*3,95*4</t>
  </si>
  <si>
    <t>ARQUIBANCADA LADO 1 E LADO 2</t>
  </si>
  <si>
    <t>(1,20*36,30*1)+(1,20*36,30*1)</t>
  </si>
  <si>
    <t>ESCADA+FECHAMENTO LADO OPOSTO (LADO 1) + ESCADA + FECHAMENTO LADO OPOSTO ( LADO 2)</t>
  </si>
  <si>
    <t>(1,20*8,80*1)+(1,20*8,80*1)</t>
  </si>
  <si>
    <t xml:space="preserve">DESCONTO DAS ESQUADRIAS </t>
  </si>
  <si>
    <t>(4,05*3,95*2*2)+(4,05*25,10*2*2)</t>
  </si>
  <si>
    <t>(2,70*3,95*2*2)+(2,70*25,10*2*2)+(2,70*3,95*6*2)+(2,70*7,40*2*2)</t>
  </si>
  <si>
    <t>2,10*3,95*4*2</t>
  </si>
  <si>
    <t>(1,20*36,30*1*2)+(1,20*36,30*1*2)</t>
  </si>
  <si>
    <t>(1,20*8,80*1*2)+(1,20*8,80*1*2)</t>
  </si>
  <si>
    <t>LAJES</t>
  </si>
  <si>
    <t>4,20*25,38</t>
  </si>
  <si>
    <t>PAREDE DIVISA ABAIXO DA LAJE</t>
  </si>
  <si>
    <t>IS MASC 1 + IS MASC 2</t>
  </si>
  <si>
    <t>IS FEM 1 + IS FEM 2</t>
  </si>
  <si>
    <t>IS PNE MASC 1+ IS PNE MASC 2</t>
  </si>
  <si>
    <t>IS PNE FEM 1 + IS PNE FEM 2</t>
  </si>
  <si>
    <t>VESTIARIO 1+ VESTIARIO 2</t>
  </si>
  <si>
    <t xml:space="preserve">VESTIARIO JUIZ </t>
  </si>
  <si>
    <t>((2+1,70)*2*2,20)+((2+1,70)*2*2,20)</t>
  </si>
  <si>
    <t>(4,20*2,20)+(4,20*2,20)</t>
  </si>
  <si>
    <t>(6,24*2,20)+(6,24*2,20)</t>
  </si>
  <si>
    <t>3*2,20</t>
  </si>
  <si>
    <t>(6*0,96)+(1*0,54)</t>
  </si>
  <si>
    <t>ARQ. LADO 1</t>
  </si>
  <si>
    <t>ESPERA TIME 1</t>
  </si>
  <si>
    <t>ESPERA JUIZ</t>
  </si>
  <si>
    <t>ESPERA TIME 2</t>
  </si>
  <si>
    <t>ARQ. LADO 2</t>
  </si>
  <si>
    <t>LATERAL ALAMBRADO</t>
  </si>
  <si>
    <t>ESPESSURA</t>
  </si>
  <si>
    <t>IS. MASC. 1 + IS. MASC. 2</t>
  </si>
  <si>
    <t>10,62+10,62</t>
  </si>
  <si>
    <t>IS. FEM. 1 + IS. FEM. 2</t>
  </si>
  <si>
    <t>PNE MASC. 1 + PNE MASC. 2</t>
  </si>
  <si>
    <t>3,4+3,4</t>
  </si>
  <si>
    <t>PNE FEM. 1 + PNE FEM. 2</t>
  </si>
  <si>
    <t>VEST. 1+ VEST. 2 + VEST. JUIZ</t>
  </si>
  <si>
    <t>13,82+13,82+11,85</t>
  </si>
  <si>
    <t>COMP 02</t>
  </si>
  <si>
    <t>PORTA DE FERRO TODA EM VENEZIANA C/ ADUELA, FERRAGENS E FECHADURA</t>
  </si>
  <si>
    <t xml:space="preserve">BOX BANHEIROS </t>
  </si>
  <si>
    <t>IS. MASC/FEM + PNE MASC/FEM</t>
  </si>
  <si>
    <t xml:space="preserve">ACESSOS VESTIÁRIOS </t>
  </si>
  <si>
    <t>ESPERA TIMES/JUIZ</t>
  </si>
  <si>
    <t>PORTÃO ACESSO AO CAMPO</t>
  </si>
  <si>
    <t xml:space="preserve">IS. MASC/FEM + PNE MASC/FEM + VESTIARIOS </t>
  </si>
  <si>
    <t xml:space="preserve"> JANELAS = IS. MASC/FEM + PNE MASC/FEM + VESTIARIOS </t>
  </si>
  <si>
    <t xml:space="preserve">PORTAS =BOX BANHEIROS </t>
  </si>
  <si>
    <t>PORTAS = IS. MASC/FEM + PNE MASC/FEM</t>
  </si>
  <si>
    <t xml:space="preserve">PORTAS = ACESSOS VESTIÁRIOS </t>
  </si>
  <si>
    <t>PORTAS = ESPERA TIMES/JUIZ</t>
  </si>
  <si>
    <t>PNE MASC.1+PNE FEM 1+PNE MASC 2+PNE FEM 2+VEST 1 (4 UND)+ VEST 2 (4 UND)+ VEST JUIZ (2 UND) + IS MASC 1 (2 UND)+ IS FEM 1 (2 UND)+ IS MASC 2 (2 UND) + IS FEM 2 (2 UND)</t>
  </si>
  <si>
    <t>RAMAL DE DESCARGA</t>
  </si>
  <si>
    <t>RAMAL DE ÁGUA PLUVIAL</t>
  </si>
  <si>
    <t>CA (CAIXA DE AREIA) / PRANCHA 01/02 PROJETO HIDRÁULICO</t>
  </si>
  <si>
    <t>CE (CAIXA DE INSPEÇÃO) / PRANCHA 01/02 PROJETO HIDRÁULICO</t>
  </si>
  <si>
    <t>PNE MASC.1 (2 UND) +PNE FEM 1 (2 UND)+PNE MASC 2 (2 UND)+PNE FEM 2 (2 UND) +VEST 1 (6 UND)+ VEST 2 (6 UND)+ VEST JUIZ (3 UND) + IS MASC 1 (4 UND)+ IS FEM 1 (4 UND)+ IS MASC 2 (4 UND) + IS FEM 2 (4 UND)</t>
  </si>
  <si>
    <t xml:space="preserve">PROJETO HIDRÁULICO </t>
  </si>
  <si>
    <t>IS. MASC E FEM, PNE MASC E FEM, VESTIARIOS</t>
  </si>
  <si>
    <t>PNE MASC.1 (1 UND) +PNE FEM 1 (1 UND)+PNE MASC 2 (1 UND)+PNE FEM 2 (1 UND) +VEST 1 (2 UND)+ VEST 2 (2 UND)+ VEST JUIZ (1 UND) + IS MASC 1 (2 UND)+ IS FEM 1 (2 UND)+ IS MASC 2 (2 UND) + IS FEM 2 (2 UND)</t>
  </si>
  <si>
    <t>VEST 1 (2UND) + VEST JUIZ (1 UND) + VEST 2 (2 UND)</t>
  </si>
  <si>
    <t xml:space="preserve">PNE MASC.1 (2 UND) +PNE FEM 1 (2 UND)+PNE MASC 2 (2 UND)+PNE FEM 2 (2 UND) </t>
  </si>
  <si>
    <t>VEST 1 (1 UND)+ VEST 2 (1 UND)+ VEST JUIZ (1 UND) + IS MASC 1 (1 UND)+ IS FEM 1 (1 UND)+ IS MASC 2 (1 UND) + IS FEM 2 (1 UND)</t>
  </si>
  <si>
    <t>IS. MASC E FEM, VESTIARIOS</t>
  </si>
  <si>
    <t xml:space="preserve">PNE MASC.1 (1 UND) +PNE FEM 1 (1 UND)+PNE MASC 2 (1 UND)+PNE FEM 2 (1 UND) </t>
  </si>
  <si>
    <t>PROJETO HIDRÁULICO</t>
  </si>
  <si>
    <t>IMPLANTAÇÃO DE ÁGUA PLUVIAL</t>
  </si>
  <si>
    <t>PNE MASC.1 (1 UND) +PNE FEM 1 (1 UND)+PNE MASC 2 (1 UND)+PNE FEM 2 (1 UND) +VEST 1 (3 UND)+ VEST 2 (3 UND)+ VEST JUIZ (2 UND) + IS MASC 1 (1 UND)+ IS FEM 1 (1 UND)+ IS MASC 2 (1 UND) + IS FEM 2 (1 UND)</t>
  </si>
  <si>
    <t>PNE MASC.1 (1 UND) +PNE FEM 1 (1 UND)+PNE MASC 2 (1 UND)+PNE FEM 2 (1 UND) +VEST 1 (1 UND)+ VEST 2 (1 UND)+ VEST JUIZ (1 UND) + IS MASC 1 (1 UND)+ IS FEM 1 (1 UND)+ IS MASC 2 (1 UND) + IS FEM 2 (1 UND)</t>
  </si>
  <si>
    <t>VEST 1 (2 UND)+ VEST 2 (2 UND)+ VEST JUIZ (1 UND)</t>
  </si>
  <si>
    <t>ESGOTO PRIMARIO INTERNO DO SANITÁRIO</t>
  </si>
  <si>
    <t>IMPLANTAÇÃO DE ÁGUA FRIA USO INTERNO</t>
  </si>
  <si>
    <t xml:space="preserve">IMPLANTAÇÃO ÁGUA FRIA </t>
  </si>
  <si>
    <t>ILUMINAÇÃO ( 28 UND) + TOMADAS ( 24 UND) + CHUVEIROS (5 UND) + ARANDELAS ( 4 UND)</t>
  </si>
  <si>
    <t>ILUMINAÇÃO</t>
  </si>
  <si>
    <t>QGBT</t>
  </si>
  <si>
    <t xml:space="preserve">PRANCHA ELÉTRICA </t>
  </si>
  <si>
    <t>ESPERA TIMES/VEST. JUIZ</t>
  </si>
  <si>
    <t>CANTEIRO DE OBRAS (ARQUIBANCADA, BANHEIROS, PNE, VESTIÁRIOS, CIRCULAÇÃO)</t>
  </si>
  <si>
    <t>PRANCHA ARQUITETONICA 01/04</t>
  </si>
  <si>
    <t>PRANCHA ARQUITETONICA 04/04</t>
  </si>
  <si>
    <t>16.4</t>
  </si>
  <si>
    <t>18.2</t>
  </si>
  <si>
    <t>18.3</t>
  </si>
  <si>
    <t>18.4</t>
  </si>
  <si>
    <t>18.5</t>
  </si>
  <si>
    <t>18.6</t>
  </si>
  <si>
    <t>18.7</t>
  </si>
  <si>
    <t>18.8</t>
  </si>
  <si>
    <t>VÁLVULA DE DESCARGA METÁLICA, BASE 1 1/2 ", ACABAMENTO METALICO CROMADO - FORNECIMENTO E INSTALAÇÃO. AF_01/2019</t>
  </si>
  <si>
    <t>CAIXA D´AGUA EM POLIETILENO, 500 LITROS, COM ACESSÓRIOS</t>
  </si>
  <si>
    <t>ENGENHEIRO CIVIL - CREA: 77.437/D-MG</t>
  </si>
  <si>
    <t>92*6m</t>
  </si>
  <si>
    <t>12.3</t>
  </si>
  <si>
    <t>REVESTIMENTO PISOS</t>
  </si>
  <si>
    <t>REVESTIMENTO ALVENARIA E TETO</t>
  </si>
  <si>
    <t>COMP 03</t>
  </si>
  <si>
    <t>13.2</t>
  </si>
  <si>
    <t>14.2</t>
  </si>
  <si>
    <t>14.3</t>
  </si>
  <si>
    <t>PORTA DE CORRER COM TELA DE ARAME GALVANIZADO Nº 12, MALHA 2'', E MOLDURAS EM TUBOS DE AÇO</t>
  </si>
  <si>
    <t>ESPERA DOS TIMES</t>
  </si>
  <si>
    <t>14.4</t>
  </si>
  <si>
    <t>14.5</t>
  </si>
  <si>
    <t>14.6</t>
  </si>
  <si>
    <t>COMP 04</t>
  </si>
  <si>
    <t>ACESSO AO CAMPO</t>
  </si>
  <si>
    <t>PORTAO DE ABRIR EM GRADIL DE METALON REDONDO DE 3/4'' VERTICAL, COM REQUADRO, ACABAMENTO NATURAL - COMPLETO</t>
  </si>
  <si>
    <t>15.2</t>
  </si>
  <si>
    <t>15.3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</si>
  <si>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</si>
  <si>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</si>
  <si>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</si>
  <si>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</si>
  <si>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</si>
  <si>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</si>
  <si>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</si>
  <si>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</si>
  <si>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</si>
  <si>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</si>
  <si>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</si>
  <si>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</si>
  <si>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</si>
  <si>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</si>
  <si>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</si>
  <si>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</si>
  <si>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</si>
  <si>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</si>
  <si>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</si>
  <si>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19.1</t>
  </si>
  <si>
    <t>(30*0,60*0,60)+(18*0,70*1,60)+(4*0,80*2,10)+(4*0,80*2,10)+(3*1*2,10)+(5*1*2,10)+(1+3,50*2,50)</t>
  </si>
  <si>
    <t>DEGRAU 1 - LD</t>
  </si>
  <si>
    <t>DEGRAU 2 - LD</t>
  </si>
  <si>
    <t>DEGRAU 3 - LD</t>
  </si>
  <si>
    <t>DEGRAU 4 - LD</t>
  </si>
  <si>
    <t>DEGRAU 5 - LD</t>
  </si>
  <si>
    <t>DEGRAU 1 - LE</t>
  </si>
  <si>
    <t>DEGRAU 2 - LE</t>
  </si>
  <si>
    <t>DEGRAU 3 - LE</t>
  </si>
  <si>
    <t>DEGRAU 4 - LE</t>
  </si>
  <si>
    <t>DEGRAU 5 - LE</t>
  </si>
  <si>
    <t>L</t>
  </si>
  <si>
    <t>C</t>
  </si>
  <si>
    <t>TOTAIS</t>
  </si>
  <si>
    <t>TOTAL</t>
  </si>
  <si>
    <t>((30*0,60*0,60)+(18*0,70*1,60)+(4*0,80*2,10)+(4*0,80*2,10)+(3*1*2,10)+(5*1*2,10)+(1*3,50*2,50))*2</t>
  </si>
  <si>
    <t>Data:  09 DE DEZEMBRO DE 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</si>
</sst>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8"/>
      <name val="Calibri"/>
      <family val="2"/>
      <scheme val="minor"/>
    </font>
    <font>
      <sz val="12"/>
      <name val="Times"/>
      <family val="1"/>
    </font>
    <font>
      <sz val="16"/>
      <color theme="1"/>
      <name val="Times"/>
      <family val="1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98">
    <xf numFmtId="0" fontId="0" fillId="0" borderId="0" xfId="0"/>
    <xf numFmtId="0" fontId="4" fillId="0" borderId="1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center" vertical="top" wrapText="1"/>
    </xf>
    <xf numFmtId="2" fontId="7" fillId="0" borderId="1" xfId="2" applyNumberFormat="1" applyFont="1" applyFill="1" applyBorder="1" applyAlignment="1">
      <alignment horizontal="center" vertical="center" wrapText="1"/>
    </xf>
    <xf numFmtId="43" fontId="7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0" fillId="0" borderId="0" xfId="0" applyFill="1"/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/>
    <xf numFmtId="0" fontId="0" fillId="0" borderId="0" xfId="0" applyFill="1" applyBorder="1"/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0" fillId="0" borderId="0" xfId="0" applyNumberFormat="1"/>
    <xf numFmtId="2" fontId="0" fillId="0" borderId="0" xfId="0" applyNumberFormat="1" applyFill="1"/>
    <xf numFmtId="164" fontId="0" fillId="0" borderId="0" xfId="0" applyNumberFormat="1" applyFill="1"/>
    <xf numFmtId="0" fontId="0" fillId="2" borderId="0" xfId="0" applyFill="1"/>
    <xf numFmtId="0" fontId="9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5" fontId="10" fillId="0" borderId="0" xfId="0" applyNumberFormat="1" applyFont="1" applyFill="1" applyBorder="1"/>
    <xf numFmtId="43" fontId="7" fillId="0" borderId="1" xfId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7" fillId="0" borderId="1" xfId="2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right" vertical="center"/>
    </xf>
    <xf numFmtId="164" fontId="7" fillId="0" borderId="1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2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Separador de milhares" xfId="1" builtinId="3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_BDI_CF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>
        <row r="38">
          <cell r="A38">
            <v>44044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90" zoomScaleNormal="90" workbookViewId="0">
      <selection activeCell="C157" sqref="C157:C158"/>
    </sheetView>
  </sheetViews>
  <sheetFormatPr defaultRowHeight="14.4"/>
  <cols>
    <col min="1" max="1" width="14.33203125" customWidth="1"/>
    <col min="2" max="2" width="95.33203125" customWidth="1"/>
    <col min="3" max="3" width="12.5546875" customWidth="1"/>
    <col min="4" max="4" width="12.88671875" customWidth="1"/>
    <col min="5" max="5" width="23" customWidth="1"/>
    <col min="6" max="6" width="10.44140625" customWidth="1"/>
    <col min="7" max="7" width="13.6640625" customWidth="1"/>
    <col min="8" max="8" width="9.6640625" customWidth="1"/>
    <col min="9" max="9" width="22.88671875" customWidth="1"/>
    <col min="10" max="10" width="20.33203125" customWidth="1"/>
    <col min="12" max="12" width="9.5546875" bestFit="1" customWidth="1"/>
  </cols>
  <sheetData>
    <row r="1" spans="1:10" ht="20.399999999999999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9"/>
    </row>
    <row r="2" spans="1:10">
      <c r="A2" s="66"/>
      <c r="B2" s="66"/>
      <c r="C2" s="66"/>
      <c r="D2" s="66"/>
      <c r="E2" s="66"/>
      <c r="F2" s="66"/>
      <c r="G2" s="66"/>
      <c r="H2" s="66"/>
      <c r="I2" s="66"/>
      <c r="J2" s="9"/>
    </row>
    <row r="3" spans="1:10" ht="15.6">
      <c r="A3" s="67" t="s">
        <v>1</v>
      </c>
      <c r="B3" s="67"/>
      <c r="C3" s="68" t="s">
        <v>2</v>
      </c>
      <c r="D3" s="68"/>
      <c r="E3" s="68"/>
      <c r="F3" s="68"/>
      <c r="G3" s="68"/>
      <c r="H3" s="68"/>
      <c r="I3" s="69"/>
      <c r="J3" s="9"/>
    </row>
    <row r="4" spans="1:10" ht="15.6">
      <c r="A4" s="67" t="s">
        <v>3</v>
      </c>
      <c r="B4" s="67"/>
      <c r="C4" s="69"/>
      <c r="D4" s="69"/>
      <c r="E4" s="69"/>
      <c r="F4" s="69"/>
      <c r="G4" s="69"/>
      <c r="H4" s="69"/>
      <c r="I4" s="69"/>
      <c r="J4" s="9"/>
    </row>
    <row r="5" spans="1:10">
      <c r="A5" s="67" t="s">
        <v>404</v>
      </c>
      <c r="B5" s="70"/>
      <c r="C5" s="69"/>
      <c r="D5" s="69"/>
      <c r="E5" s="69"/>
      <c r="F5" s="69"/>
      <c r="G5" s="69"/>
      <c r="H5" s="69"/>
      <c r="I5" s="69"/>
      <c r="J5" s="9"/>
    </row>
    <row r="6" spans="1:10" ht="15.6">
      <c r="A6" s="67" t="s">
        <v>120</v>
      </c>
      <c r="B6" s="67"/>
      <c r="C6" s="69"/>
      <c r="D6" s="69"/>
      <c r="E6" s="69"/>
      <c r="F6" s="69"/>
      <c r="G6" s="69"/>
      <c r="H6" s="69"/>
      <c r="I6" s="69"/>
      <c r="J6" s="9"/>
    </row>
    <row r="7" spans="1:10">
      <c r="A7" s="67" t="s">
        <v>119</v>
      </c>
      <c r="B7" s="70"/>
      <c r="C7" s="69"/>
      <c r="D7" s="69"/>
      <c r="E7" s="69"/>
      <c r="F7" s="69"/>
      <c r="G7" s="69"/>
      <c r="H7" s="69"/>
      <c r="I7" s="69"/>
      <c r="J7" s="9"/>
    </row>
    <row r="8" spans="1:10" ht="15.6">
      <c r="A8" s="61"/>
      <c r="B8" s="61"/>
      <c r="C8" s="61"/>
      <c r="D8" s="61"/>
      <c r="E8" s="61"/>
      <c r="F8" s="61"/>
      <c r="G8" s="61"/>
      <c r="H8" s="61"/>
      <c r="I8" s="61"/>
      <c r="J8" s="9"/>
    </row>
    <row r="9" spans="1:10" ht="15.75" customHeight="1">
      <c r="A9" s="52" t="s">
        <v>4</v>
      </c>
      <c r="B9" s="52" t="s">
        <v>5</v>
      </c>
      <c r="C9" s="62" t="s">
        <v>6</v>
      </c>
      <c r="D9" s="63" t="s">
        <v>7</v>
      </c>
      <c r="E9" s="63" t="s">
        <v>8</v>
      </c>
      <c r="F9" s="33"/>
      <c r="G9" s="33" t="s">
        <v>9</v>
      </c>
      <c r="H9" s="33"/>
      <c r="I9" s="52" t="s">
        <v>10</v>
      </c>
      <c r="J9" s="9"/>
    </row>
    <row r="10" spans="1:10" ht="15.6">
      <c r="A10" s="52"/>
      <c r="B10" s="52"/>
      <c r="C10" s="62"/>
      <c r="D10" s="63"/>
      <c r="E10" s="63"/>
      <c r="F10" s="33" t="s">
        <v>11</v>
      </c>
      <c r="G10" s="33" t="s">
        <v>12</v>
      </c>
      <c r="H10" s="33" t="s">
        <v>13</v>
      </c>
      <c r="I10" s="52"/>
      <c r="J10" s="9"/>
    </row>
    <row r="11" spans="1:10" ht="15.6">
      <c r="A11" s="25" t="s">
        <v>14</v>
      </c>
      <c r="B11" s="31" t="s">
        <v>132</v>
      </c>
      <c r="C11" s="24"/>
      <c r="D11" s="32"/>
      <c r="E11" s="32"/>
      <c r="F11" s="1"/>
      <c r="G11" s="1"/>
      <c r="H11" s="1"/>
      <c r="I11" s="40"/>
      <c r="J11" s="9"/>
    </row>
    <row r="12" spans="1:10" ht="15.6">
      <c r="A12" s="25" t="s">
        <v>130</v>
      </c>
      <c r="B12" s="8" t="s">
        <v>129</v>
      </c>
      <c r="C12" s="27" t="s">
        <v>67</v>
      </c>
      <c r="D12" s="7" t="s">
        <v>131</v>
      </c>
      <c r="E12" s="10" t="s">
        <v>132</v>
      </c>
      <c r="F12" s="10">
        <v>2</v>
      </c>
      <c r="G12" s="10">
        <v>4</v>
      </c>
      <c r="H12" s="10">
        <v>5</v>
      </c>
      <c r="I12" s="41">
        <f>(2*4)*5</f>
        <v>40</v>
      </c>
      <c r="J12" s="9"/>
    </row>
    <row r="13" spans="1:10" ht="21" customHeight="1">
      <c r="A13" s="25">
        <v>2</v>
      </c>
      <c r="B13" s="31" t="s">
        <v>15</v>
      </c>
      <c r="C13" s="24"/>
      <c r="D13" s="32"/>
      <c r="E13" s="32"/>
      <c r="F13" s="1"/>
      <c r="G13" s="1"/>
      <c r="H13" s="1"/>
      <c r="I13" s="40"/>
      <c r="J13" s="9"/>
    </row>
    <row r="14" spans="1:10" ht="15.6">
      <c r="A14" s="25" t="s">
        <v>133</v>
      </c>
      <c r="B14" s="26" t="s">
        <v>16</v>
      </c>
      <c r="C14" s="27" t="s">
        <v>17</v>
      </c>
      <c r="D14" s="7" t="s">
        <v>116</v>
      </c>
      <c r="E14" s="28" t="s">
        <v>18</v>
      </c>
      <c r="F14" s="3">
        <v>90.3</v>
      </c>
      <c r="G14" s="3">
        <v>8.1999999999999993</v>
      </c>
      <c r="H14" s="3"/>
      <c r="I14" s="42">
        <f>F14*G14</f>
        <v>740.45999999999992</v>
      </c>
      <c r="J14" s="9"/>
    </row>
    <row r="15" spans="1:10" ht="49.5" customHeight="1">
      <c r="A15" s="25" t="s">
        <v>134</v>
      </c>
      <c r="B15" s="8" t="s">
        <v>117</v>
      </c>
      <c r="C15" s="27" t="s">
        <v>17</v>
      </c>
      <c r="D15" s="25" t="s">
        <v>206</v>
      </c>
      <c r="E15" s="25" t="s">
        <v>19</v>
      </c>
      <c r="F15" s="25">
        <v>1.125</v>
      </c>
      <c r="G15" s="25">
        <v>2</v>
      </c>
      <c r="H15" s="25"/>
      <c r="I15" s="42">
        <f>F15*G15</f>
        <v>2.25</v>
      </c>
      <c r="J15" s="9"/>
    </row>
    <row r="16" spans="1:10" ht="67.5" customHeight="1">
      <c r="A16" s="25" t="s">
        <v>135</v>
      </c>
      <c r="B16" s="26" t="s">
        <v>20</v>
      </c>
      <c r="C16" s="27" t="s">
        <v>17</v>
      </c>
      <c r="D16" s="25">
        <v>93208</v>
      </c>
      <c r="E16" s="25" t="s">
        <v>21</v>
      </c>
      <c r="F16" s="25" t="s">
        <v>198</v>
      </c>
      <c r="G16" s="25" t="s">
        <v>199</v>
      </c>
      <c r="H16" s="25" t="s">
        <v>200</v>
      </c>
      <c r="I16" s="42">
        <v>6</v>
      </c>
      <c r="J16" s="9"/>
    </row>
    <row r="17" spans="1:10" ht="15.6">
      <c r="A17" s="32">
        <v>3</v>
      </c>
      <c r="B17" s="31" t="s">
        <v>22</v>
      </c>
      <c r="C17" s="2" t="s">
        <v>23</v>
      </c>
      <c r="D17" s="28"/>
      <c r="E17" s="28"/>
      <c r="F17" s="28"/>
      <c r="G17" s="28"/>
      <c r="H17" s="28"/>
      <c r="I17" s="42"/>
      <c r="J17" s="9"/>
    </row>
    <row r="18" spans="1:10" ht="15" customHeight="1">
      <c r="A18" s="58" t="s">
        <v>45</v>
      </c>
      <c r="B18" s="59" t="s">
        <v>24</v>
      </c>
      <c r="C18" s="60" t="s">
        <v>25</v>
      </c>
      <c r="D18" s="51">
        <v>99059</v>
      </c>
      <c r="E18" s="51" t="s">
        <v>338</v>
      </c>
      <c r="F18" s="51" t="s">
        <v>251</v>
      </c>
      <c r="G18" s="51"/>
      <c r="H18" s="51"/>
      <c r="I18" s="64">
        <f>90.3+5.75+1.65+0.4+27.2+1.1+10.97+4.1+10.6+4.1+10.97+1.1+27.2+0.4+1.65+5.75</f>
        <v>203.23999999999998</v>
      </c>
      <c r="J18" s="9"/>
    </row>
    <row r="19" spans="1:10" ht="15" customHeight="1">
      <c r="A19" s="58"/>
      <c r="B19" s="59"/>
      <c r="C19" s="60"/>
      <c r="D19" s="51"/>
      <c r="E19" s="51"/>
      <c r="F19" s="51"/>
      <c r="G19" s="51"/>
      <c r="H19" s="51"/>
      <c r="I19" s="64"/>
      <c r="J19" s="9"/>
    </row>
    <row r="20" spans="1:10" ht="21" customHeight="1">
      <c r="A20" s="58"/>
      <c r="B20" s="59"/>
      <c r="C20" s="60"/>
      <c r="D20" s="51"/>
      <c r="E20" s="51"/>
      <c r="F20" s="51"/>
      <c r="G20" s="51"/>
      <c r="H20" s="51"/>
      <c r="I20" s="64"/>
      <c r="J20" s="9"/>
    </row>
    <row r="21" spans="1:10" ht="18" customHeight="1">
      <c r="A21" s="58"/>
      <c r="B21" s="59"/>
      <c r="C21" s="60"/>
      <c r="D21" s="51"/>
      <c r="E21" s="51"/>
      <c r="F21" s="51"/>
      <c r="G21" s="51"/>
      <c r="H21" s="51"/>
      <c r="I21" s="64"/>
      <c r="J21" s="9"/>
    </row>
    <row r="22" spans="1:10" ht="21" customHeight="1">
      <c r="A22" s="32">
        <v>4</v>
      </c>
      <c r="B22" s="31" t="s">
        <v>44</v>
      </c>
      <c r="C22" s="2" t="s">
        <v>23</v>
      </c>
      <c r="D22" s="28"/>
      <c r="E22" s="28"/>
      <c r="F22" s="51"/>
      <c r="G22" s="51"/>
      <c r="H22" s="51"/>
      <c r="I22" s="42"/>
      <c r="J22" s="9"/>
    </row>
    <row r="23" spans="1:10" ht="49.95" customHeight="1">
      <c r="A23" s="25" t="s">
        <v>46</v>
      </c>
      <c r="B23" s="29" t="s">
        <v>49</v>
      </c>
      <c r="C23" s="27" t="s">
        <v>33</v>
      </c>
      <c r="D23" s="28">
        <v>98504</v>
      </c>
      <c r="E23" s="28" t="s">
        <v>337</v>
      </c>
      <c r="F23" s="28">
        <v>90</v>
      </c>
      <c r="G23" s="28">
        <v>45</v>
      </c>
      <c r="H23" s="28"/>
      <c r="I23" s="42">
        <v>4050</v>
      </c>
      <c r="J23" s="9"/>
    </row>
    <row r="24" spans="1:10" ht="22.5" customHeight="1">
      <c r="A24" s="32">
        <v>5</v>
      </c>
      <c r="B24" s="31" t="s">
        <v>109</v>
      </c>
      <c r="C24" s="2" t="s">
        <v>23</v>
      </c>
      <c r="D24" s="28"/>
      <c r="E24" s="28"/>
      <c r="F24" s="51"/>
      <c r="G24" s="51"/>
      <c r="H24" s="51"/>
      <c r="I24" s="42"/>
      <c r="J24" s="9"/>
    </row>
    <row r="25" spans="1:10" ht="46.8">
      <c r="A25" s="25" t="s">
        <v>47</v>
      </c>
      <c r="B25" s="29" t="s">
        <v>114</v>
      </c>
      <c r="C25" s="27" t="s">
        <v>25</v>
      </c>
      <c r="D25" s="28">
        <v>98522</v>
      </c>
      <c r="E25" s="28" t="s">
        <v>337</v>
      </c>
      <c r="F25" s="51" t="s">
        <v>214</v>
      </c>
      <c r="G25" s="51"/>
      <c r="H25" s="51"/>
      <c r="I25" s="42">
        <v>270</v>
      </c>
      <c r="J25" s="9"/>
    </row>
    <row r="26" spans="1:10" ht="15.6">
      <c r="A26" s="32">
        <v>6</v>
      </c>
      <c r="B26" s="31" t="s">
        <v>26</v>
      </c>
      <c r="C26" s="2" t="s">
        <v>23</v>
      </c>
      <c r="D26" s="28"/>
      <c r="E26" s="28"/>
      <c r="F26" s="51"/>
      <c r="G26" s="51"/>
      <c r="H26" s="51"/>
      <c r="I26" s="42"/>
      <c r="J26" s="9"/>
    </row>
    <row r="27" spans="1:10" ht="64.5" customHeight="1">
      <c r="A27" s="58" t="s">
        <v>48</v>
      </c>
      <c r="B27" s="59" t="s">
        <v>27</v>
      </c>
      <c r="C27" s="60" t="s">
        <v>25</v>
      </c>
      <c r="D27" s="51">
        <v>100896</v>
      </c>
      <c r="E27" s="28" t="s">
        <v>209</v>
      </c>
      <c r="F27" s="51" t="s">
        <v>201</v>
      </c>
      <c r="G27" s="51"/>
      <c r="H27" s="51"/>
      <c r="I27" s="64">
        <v>654</v>
      </c>
      <c r="J27" s="9"/>
    </row>
    <row r="28" spans="1:10" ht="28.95" customHeight="1">
      <c r="A28" s="58"/>
      <c r="B28" s="59"/>
      <c r="C28" s="60"/>
      <c r="D28" s="51"/>
      <c r="E28" s="28" t="s">
        <v>350</v>
      </c>
      <c r="F28" s="51"/>
      <c r="G28" s="51"/>
      <c r="H28" s="51"/>
      <c r="I28" s="64"/>
      <c r="J28" s="9"/>
    </row>
    <row r="29" spans="1:10" ht="15.6">
      <c r="A29" s="32">
        <v>7</v>
      </c>
      <c r="B29" s="31" t="s">
        <v>28</v>
      </c>
      <c r="C29" s="2" t="s">
        <v>23</v>
      </c>
      <c r="D29" s="28"/>
      <c r="E29" s="28"/>
      <c r="F29" s="51"/>
      <c r="G29" s="51"/>
      <c r="H29" s="51"/>
      <c r="I29" s="42"/>
      <c r="J29" s="9"/>
    </row>
    <row r="30" spans="1:10" ht="26.25" customHeight="1">
      <c r="A30" s="58" t="s">
        <v>136</v>
      </c>
      <c r="B30" s="59" t="s">
        <v>29</v>
      </c>
      <c r="C30" s="60" t="s">
        <v>30</v>
      </c>
      <c r="D30" s="51">
        <v>96523</v>
      </c>
      <c r="E30" s="28" t="s">
        <v>241</v>
      </c>
      <c r="F30" s="51" t="s">
        <v>201</v>
      </c>
      <c r="G30" s="51"/>
      <c r="H30" s="51"/>
      <c r="I30" s="64">
        <v>23.02</v>
      </c>
      <c r="J30" s="9"/>
    </row>
    <row r="31" spans="1:10" ht="15" customHeight="1">
      <c r="A31" s="58"/>
      <c r="B31" s="59"/>
      <c r="C31" s="60"/>
      <c r="D31" s="51"/>
      <c r="E31" s="51" t="s">
        <v>242</v>
      </c>
      <c r="F31" s="51"/>
      <c r="G31" s="51"/>
      <c r="H31" s="51"/>
      <c r="I31" s="64"/>
      <c r="J31" s="9"/>
    </row>
    <row r="32" spans="1:10" ht="7.2" customHeight="1">
      <c r="A32" s="58"/>
      <c r="B32" s="59"/>
      <c r="C32" s="60"/>
      <c r="D32" s="51"/>
      <c r="E32" s="51"/>
      <c r="F32" s="51"/>
      <c r="G32" s="51"/>
      <c r="H32" s="51"/>
      <c r="I32" s="64"/>
      <c r="J32" s="9"/>
    </row>
    <row r="33" spans="1:10" ht="23.4" customHeight="1">
      <c r="A33" s="58" t="s">
        <v>110</v>
      </c>
      <c r="B33" s="59" t="s">
        <v>31</v>
      </c>
      <c r="C33" s="60" t="s">
        <v>30</v>
      </c>
      <c r="D33" s="58">
        <v>96616</v>
      </c>
      <c r="E33" s="28" t="s">
        <v>210</v>
      </c>
      <c r="F33" s="58" t="s">
        <v>201</v>
      </c>
      <c r="G33" s="58"/>
      <c r="H33" s="58"/>
      <c r="I33" s="71">
        <v>1.37</v>
      </c>
      <c r="J33" s="9"/>
    </row>
    <row r="34" spans="1:10" ht="15.6" customHeight="1">
      <c r="A34" s="58"/>
      <c r="B34" s="59"/>
      <c r="C34" s="60"/>
      <c r="D34" s="58"/>
      <c r="E34" s="28" t="s">
        <v>211</v>
      </c>
      <c r="F34" s="58"/>
      <c r="G34" s="58"/>
      <c r="H34" s="58"/>
      <c r="I34" s="71"/>
      <c r="J34" s="9"/>
    </row>
    <row r="35" spans="1:10" ht="39.75" customHeight="1">
      <c r="A35" s="58" t="s">
        <v>111</v>
      </c>
      <c r="B35" s="59" t="s">
        <v>32</v>
      </c>
      <c r="C35" s="60" t="s">
        <v>33</v>
      </c>
      <c r="D35" s="51">
        <v>96534</v>
      </c>
      <c r="E35" s="28" t="s">
        <v>212</v>
      </c>
      <c r="F35" s="72" t="s">
        <v>201</v>
      </c>
      <c r="G35" s="72"/>
      <c r="H35" s="72"/>
      <c r="I35" s="64">
        <v>109.2</v>
      </c>
      <c r="J35" s="9"/>
    </row>
    <row r="36" spans="1:10" ht="31.5" customHeight="1">
      <c r="A36" s="58"/>
      <c r="B36" s="59"/>
      <c r="C36" s="60"/>
      <c r="D36" s="51"/>
      <c r="E36" s="28" t="s">
        <v>213</v>
      </c>
      <c r="F36" s="72"/>
      <c r="G36" s="72"/>
      <c r="H36" s="72"/>
      <c r="I36" s="64"/>
      <c r="J36" s="9"/>
    </row>
    <row r="37" spans="1:10" ht="26.25" customHeight="1">
      <c r="A37" s="58" t="s">
        <v>112</v>
      </c>
      <c r="B37" s="59" t="s">
        <v>34</v>
      </c>
      <c r="C37" s="60" t="s">
        <v>35</v>
      </c>
      <c r="D37" s="51">
        <v>96544</v>
      </c>
      <c r="E37" s="51" t="s">
        <v>36</v>
      </c>
      <c r="F37" s="72" t="str">
        <f>F35</f>
        <v>PRANCHA 01/04</v>
      </c>
      <c r="G37" s="51"/>
      <c r="H37" s="51"/>
      <c r="I37" s="64">
        <v>611.08000000000004</v>
      </c>
      <c r="J37" s="9"/>
    </row>
    <row r="38" spans="1:10" ht="15" customHeight="1">
      <c r="A38" s="58"/>
      <c r="B38" s="59"/>
      <c r="C38" s="60"/>
      <c r="D38" s="51"/>
      <c r="E38" s="51"/>
      <c r="F38" s="51"/>
      <c r="G38" s="51"/>
      <c r="H38" s="51"/>
      <c r="I38" s="64"/>
      <c r="J38" s="9"/>
    </row>
    <row r="39" spans="1:10" ht="15" customHeight="1">
      <c r="A39" s="58"/>
      <c r="B39" s="59"/>
      <c r="C39" s="60"/>
      <c r="D39" s="51"/>
      <c r="E39" s="51"/>
      <c r="F39" s="51"/>
      <c r="G39" s="51"/>
      <c r="H39" s="51"/>
      <c r="I39" s="64"/>
      <c r="J39" s="9"/>
    </row>
    <row r="40" spans="1:10" ht="5.4" customHeight="1">
      <c r="A40" s="58"/>
      <c r="B40" s="59"/>
      <c r="C40" s="60"/>
      <c r="D40" s="51"/>
      <c r="E40" s="51"/>
      <c r="F40" s="51"/>
      <c r="G40" s="51"/>
      <c r="H40" s="51"/>
      <c r="I40" s="64"/>
      <c r="J40" s="9"/>
    </row>
    <row r="41" spans="1:10" ht="62.4">
      <c r="A41" s="25" t="s">
        <v>127</v>
      </c>
      <c r="B41" s="18" t="s">
        <v>228</v>
      </c>
      <c r="C41" s="17" t="s">
        <v>35</v>
      </c>
      <c r="D41" s="44" t="s">
        <v>229</v>
      </c>
      <c r="E41" s="28" t="str">
        <f>E37</f>
        <v>FUNDAÇÃO  CONFORME PROJETO ESTRUTURAL</v>
      </c>
      <c r="F41" s="72" t="str">
        <f>F37</f>
        <v>PRANCHA 01/04</v>
      </c>
      <c r="G41" s="51"/>
      <c r="H41" s="51"/>
      <c r="I41" s="42">
        <v>197.4</v>
      </c>
      <c r="J41" s="9"/>
    </row>
    <row r="42" spans="1:10" ht="42.75" customHeight="1">
      <c r="A42" s="58" t="s">
        <v>240</v>
      </c>
      <c r="B42" s="59" t="s">
        <v>43</v>
      </c>
      <c r="C42" s="60" t="s">
        <v>30</v>
      </c>
      <c r="D42" s="51">
        <v>96555</v>
      </c>
      <c r="E42" s="28" t="s">
        <v>243</v>
      </c>
      <c r="F42" s="51" t="str">
        <f>F33</f>
        <v>PRANCHA 01/04</v>
      </c>
      <c r="G42" s="51"/>
      <c r="H42" s="51"/>
      <c r="I42" s="64">
        <v>16.5</v>
      </c>
      <c r="J42" s="9"/>
    </row>
    <row r="43" spans="1:10" ht="37.5" customHeight="1">
      <c r="A43" s="58"/>
      <c r="B43" s="59"/>
      <c r="C43" s="60"/>
      <c r="D43" s="51"/>
      <c r="E43" s="28" t="s">
        <v>244</v>
      </c>
      <c r="F43" s="51"/>
      <c r="G43" s="51"/>
      <c r="H43" s="51"/>
      <c r="I43" s="64"/>
      <c r="J43" s="9"/>
    </row>
    <row r="44" spans="1:10" ht="21" customHeight="1">
      <c r="A44" s="32">
        <v>8</v>
      </c>
      <c r="B44" s="31" t="s">
        <v>121</v>
      </c>
      <c r="C44" s="2" t="s">
        <v>23</v>
      </c>
      <c r="D44" s="28"/>
      <c r="E44" s="28"/>
      <c r="F44" s="51"/>
      <c r="G44" s="51"/>
      <c r="H44" s="51"/>
      <c r="I44" s="42"/>
      <c r="J44" s="9"/>
    </row>
    <row r="45" spans="1:10" ht="46.8">
      <c r="A45" s="25" t="s">
        <v>113</v>
      </c>
      <c r="B45" s="26" t="s">
        <v>38</v>
      </c>
      <c r="C45" s="27" t="s">
        <v>30</v>
      </c>
      <c r="D45" s="28" t="s">
        <v>125</v>
      </c>
      <c r="E45" s="28" t="s">
        <v>39</v>
      </c>
      <c r="F45" s="4">
        <v>195.46</v>
      </c>
      <c r="G45" s="28">
        <v>0.2</v>
      </c>
      <c r="H45" s="3">
        <v>0.35</v>
      </c>
      <c r="I45" s="42">
        <v>13.68</v>
      </c>
      <c r="J45" s="9"/>
    </row>
    <row r="46" spans="1:10" ht="38.4" customHeight="1">
      <c r="A46" s="25" t="s">
        <v>137</v>
      </c>
      <c r="B46" s="26" t="s">
        <v>40</v>
      </c>
      <c r="C46" s="27" t="s">
        <v>30</v>
      </c>
      <c r="D46" s="28">
        <v>96616</v>
      </c>
      <c r="E46" s="28" t="s">
        <v>41</v>
      </c>
      <c r="F46" s="4">
        <f>F45</f>
        <v>195.46</v>
      </c>
      <c r="G46" s="28">
        <v>0.12</v>
      </c>
      <c r="H46" s="28">
        <v>0.05</v>
      </c>
      <c r="I46" s="42">
        <v>1.06</v>
      </c>
      <c r="J46" s="9"/>
    </row>
    <row r="47" spans="1:10" ht="31.2">
      <c r="A47" s="25" t="s">
        <v>138</v>
      </c>
      <c r="B47" s="26" t="s">
        <v>42</v>
      </c>
      <c r="C47" s="27" t="s">
        <v>33</v>
      </c>
      <c r="D47" s="28">
        <v>96536</v>
      </c>
      <c r="E47" s="28" t="s">
        <v>37</v>
      </c>
      <c r="F47" s="4">
        <f>F46</f>
        <v>195.46</v>
      </c>
      <c r="G47" s="28">
        <v>0.3</v>
      </c>
      <c r="H47" s="28">
        <v>2</v>
      </c>
      <c r="I47" s="42">
        <v>164.5</v>
      </c>
      <c r="J47" s="9"/>
    </row>
    <row r="48" spans="1:10" ht="24.6" customHeight="1">
      <c r="A48" s="58" t="s">
        <v>139</v>
      </c>
      <c r="B48" s="59" t="s">
        <v>43</v>
      </c>
      <c r="C48" s="60" t="s">
        <v>30</v>
      </c>
      <c r="D48" s="51">
        <v>96555</v>
      </c>
      <c r="E48" s="51" t="s">
        <v>245</v>
      </c>
      <c r="F48" s="51" t="s">
        <v>246</v>
      </c>
      <c r="G48" s="51"/>
      <c r="H48" s="51"/>
      <c r="I48" s="64">
        <v>13.27</v>
      </c>
      <c r="J48" s="9"/>
    </row>
    <row r="49" spans="1:12" ht="39" customHeight="1">
      <c r="A49" s="58"/>
      <c r="B49" s="59"/>
      <c r="C49" s="60"/>
      <c r="D49" s="51"/>
      <c r="E49" s="51"/>
      <c r="F49" s="51"/>
      <c r="G49" s="51"/>
      <c r="H49" s="51"/>
      <c r="I49" s="64"/>
      <c r="J49" s="9"/>
    </row>
    <row r="50" spans="1:12" ht="54.75" customHeight="1">
      <c r="A50" s="58" t="s">
        <v>140</v>
      </c>
      <c r="B50" s="59" t="s">
        <v>122</v>
      </c>
      <c r="C50" s="60" t="s">
        <v>17</v>
      </c>
      <c r="D50" s="51">
        <v>92442</v>
      </c>
      <c r="E50" s="51" t="s">
        <v>237</v>
      </c>
      <c r="F50" s="51" t="s">
        <v>238</v>
      </c>
      <c r="G50" s="51"/>
      <c r="H50" s="51"/>
      <c r="I50" s="64">
        <v>129.86000000000001</v>
      </c>
      <c r="J50" s="9"/>
    </row>
    <row r="51" spans="1:12" ht="51.6" customHeight="1">
      <c r="A51" s="58"/>
      <c r="B51" s="59"/>
      <c r="C51" s="60"/>
      <c r="D51" s="51"/>
      <c r="E51" s="51"/>
      <c r="F51" s="51"/>
      <c r="G51" s="51"/>
      <c r="H51" s="51"/>
      <c r="I51" s="64"/>
      <c r="J51" s="9"/>
    </row>
    <row r="52" spans="1:12" ht="78">
      <c r="A52" s="25" t="s">
        <v>141</v>
      </c>
      <c r="B52" s="23" t="s">
        <v>99</v>
      </c>
      <c r="C52" s="27" t="s">
        <v>17</v>
      </c>
      <c r="D52" s="28">
        <v>92265</v>
      </c>
      <c r="E52" s="28" t="s">
        <v>239</v>
      </c>
      <c r="F52" s="51" t="s">
        <v>126</v>
      </c>
      <c r="G52" s="51"/>
      <c r="H52" s="51"/>
      <c r="I52" s="42">
        <v>323.63</v>
      </c>
      <c r="J52" s="9"/>
    </row>
    <row r="53" spans="1:12" ht="46.8">
      <c r="A53" s="25" t="s">
        <v>142</v>
      </c>
      <c r="B53" s="18" t="s">
        <v>230</v>
      </c>
      <c r="C53" s="27" t="s">
        <v>35</v>
      </c>
      <c r="D53" s="28">
        <v>92775</v>
      </c>
      <c r="E53" s="28" t="s">
        <v>233</v>
      </c>
      <c r="F53" s="51" t="str">
        <f>F52</f>
        <v>PRANCHA ESTRUTURAL</v>
      </c>
      <c r="G53" s="51"/>
      <c r="H53" s="51"/>
      <c r="I53" s="42">
        <v>614.99</v>
      </c>
      <c r="J53" s="9"/>
    </row>
    <row r="54" spans="1:12" ht="21" customHeight="1">
      <c r="A54" s="58" t="s">
        <v>143</v>
      </c>
      <c r="B54" s="73" t="s">
        <v>123</v>
      </c>
      <c r="C54" s="60" t="s">
        <v>35</v>
      </c>
      <c r="D54" s="51">
        <v>92777</v>
      </c>
      <c r="E54" s="51" t="str">
        <f>E53</f>
        <v>VIGAS, PILARES, CINTAS</v>
      </c>
      <c r="F54" s="51" t="str">
        <f>F52</f>
        <v>PRANCHA ESTRUTURAL</v>
      </c>
      <c r="G54" s="51"/>
      <c r="H54" s="51"/>
      <c r="I54" s="64">
        <v>605.5</v>
      </c>
      <c r="J54" s="9"/>
    </row>
    <row r="55" spans="1:12" ht="57" customHeight="1">
      <c r="A55" s="58"/>
      <c r="B55" s="73"/>
      <c r="C55" s="60"/>
      <c r="D55" s="51"/>
      <c r="E55" s="51"/>
      <c r="F55" s="51"/>
      <c r="G55" s="51"/>
      <c r="H55" s="51"/>
      <c r="I55" s="64"/>
      <c r="J55" s="9"/>
    </row>
    <row r="56" spans="1:12" ht="85.5" customHeight="1">
      <c r="A56" s="25" t="s">
        <v>234</v>
      </c>
      <c r="B56" s="18" t="s">
        <v>231</v>
      </c>
      <c r="C56" s="27" t="s">
        <v>35</v>
      </c>
      <c r="D56" s="28">
        <v>92778</v>
      </c>
      <c r="E56" s="28" t="str">
        <f>E54</f>
        <v>VIGAS, PILARES, CINTAS</v>
      </c>
      <c r="F56" s="51" t="str">
        <f>F54</f>
        <v>PRANCHA ESTRUTURAL</v>
      </c>
      <c r="G56" s="51"/>
      <c r="H56" s="51"/>
      <c r="I56" s="42">
        <v>1033.8499999999999</v>
      </c>
      <c r="J56" s="9"/>
    </row>
    <row r="57" spans="1:12" ht="87" customHeight="1">
      <c r="A57" s="25" t="s">
        <v>235</v>
      </c>
      <c r="B57" s="18" t="s">
        <v>232</v>
      </c>
      <c r="C57" s="27" t="s">
        <v>35</v>
      </c>
      <c r="D57" s="28">
        <v>92779</v>
      </c>
      <c r="E57" s="28" t="str">
        <f>E56</f>
        <v>VIGAS, PILARES, CINTAS</v>
      </c>
      <c r="F57" s="51" t="str">
        <f>F56</f>
        <v>PRANCHA ESTRUTURAL</v>
      </c>
      <c r="G57" s="51"/>
      <c r="H57" s="51"/>
      <c r="I57" s="42">
        <v>206.19</v>
      </c>
      <c r="J57" s="9"/>
    </row>
    <row r="58" spans="1:12">
      <c r="A58" s="58" t="s">
        <v>236</v>
      </c>
      <c r="B58" s="59" t="s">
        <v>124</v>
      </c>
      <c r="C58" s="60" t="s">
        <v>98</v>
      </c>
      <c r="D58" s="51">
        <v>92723</v>
      </c>
      <c r="E58" s="51" t="str">
        <f>E57</f>
        <v>VIGAS, PILARES, CINTAS</v>
      </c>
      <c r="F58" s="72" t="str">
        <f>F54</f>
        <v>PRANCHA ESTRUTURAL</v>
      </c>
      <c r="G58" s="72"/>
      <c r="H58" s="72"/>
      <c r="I58" s="64">
        <v>16.3</v>
      </c>
      <c r="J58" s="9"/>
    </row>
    <row r="59" spans="1:12" ht="74.25" customHeight="1">
      <c r="A59" s="58"/>
      <c r="B59" s="59"/>
      <c r="C59" s="60"/>
      <c r="D59" s="51"/>
      <c r="E59" s="51"/>
      <c r="F59" s="72"/>
      <c r="G59" s="72"/>
      <c r="H59" s="72"/>
      <c r="I59" s="64"/>
      <c r="J59" s="9"/>
      <c r="L59" s="19"/>
    </row>
    <row r="60" spans="1:12" ht="25.5" customHeight="1">
      <c r="A60" s="32">
        <v>9</v>
      </c>
      <c r="B60" s="31" t="s">
        <v>50</v>
      </c>
      <c r="C60" s="2" t="s">
        <v>23</v>
      </c>
      <c r="D60" s="28"/>
      <c r="E60" s="28"/>
      <c r="F60" s="51"/>
      <c r="G60" s="51"/>
      <c r="H60" s="51"/>
      <c r="I60" s="42"/>
      <c r="J60" s="9"/>
    </row>
    <row r="61" spans="1:12" ht="25.5" customHeight="1">
      <c r="A61" s="74" t="s">
        <v>56</v>
      </c>
      <c r="B61" s="75" t="s">
        <v>55</v>
      </c>
      <c r="C61" s="60" t="s">
        <v>33</v>
      </c>
      <c r="D61" s="54">
        <v>87474</v>
      </c>
      <c r="E61" s="28" t="s">
        <v>252</v>
      </c>
      <c r="F61" s="51" t="s">
        <v>253</v>
      </c>
      <c r="G61" s="51"/>
      <c r="H61" s="51"/>
      <c r="I61" s="64">
        <v>567.6</v>
      </c>
      <c r="J61" s="9"/>
    </row>
    <row r="62" spans="1:12" ht="31.2">
      <c r="A62" s="74"/>
      <c r="B62" s="75"/>
      <c r="C62" s="60"/>
      <c r="D62" s="54"/>
      <c r="E62" s="28" t="s">
        <v>269</v>
      </c>
      <c r="F62" s="51" t="s">
        <v>254</v>
      </c>
      <c r="G62" s="51"/>
      <c r="H62" s="51"/>
      <c r="I62" s="64"/>
      <c r="J62" s="9"/>
    </row>
    <row r="63" spans="1:12" ht="31.2">
      <c r="A63" s="74"/>
      <c r="B63" s="75"/>
      <c r="C63" s="60"/>
      <c r="D63" s="54"/>
      <c r="E63" s="28" t="s">
        <v>255</v>
      </c>
      <c r="F63" s="51" t="s">
        <v>256</v>
      </c>
      <c r="G63" s="51"/>
      <c r="H63" s="51"/>
      <c r="I63" s="64"/>
      <c r="J63" s="9"/>
    </row>
    <row r="64" spans="1:12" ht="31.2">
      <c r="A64" s="74"/>
      <c r="B64" s="75"/>
      <c r="C64" s="60"/>
      <c r="D64" s="54"/>
      <c r="E64" s="28" t="s">
        <v>257</v>
      </c>
      <c r="F64" s="51" t="s">
        <v>258</v>
      </c>
      <c r="G64" s="51"/>
      <c r="H64" s="51"/>
      <c r="I64" s="64"/>
      <c r="J64" s="9"/>
    </row>
    <row r="65" spans="1:11" ht="93.6">
      <c r="A65" s="74"/>
      <c r="B65" s="75"/>
      <c r="C65" s="60"/>
      <c r="D65" s="54"/>
      <c r="E65" s="28" t="s">
        <v>259</v>
      </c>
      <c r="F65" s="51" t="s">
        <v>260</v>
      </c>
      <c r="G65" s="51"/>
      <c r="H65" s="51"/>
      <c r="I65" s="64"/>
      <c r="J65" s="9"/>
      <c r="K65" s="19"/>
    </row>
    <row r="66" spans="1:11" ht="72" customHeight="1">
      <c r="A66" s="74"/>
      <c r="B66" s="75"/>
      <c r="C66" s="60"/>
      <c r="D66" s="54"/>
      <c r="E66" s="28" t="s">
        <v>261</v>
      </c>
      <c r="F66" s="51" t="s">
        <v>388</v>
      </c>
      <c r="G66" s="51"/>
      <c r="H66" s="51"/>
      <c r="I66" s="64"/>
      <c r="J66" s="9"/>
    </row>
    <row r="67" spans="1:11" ht="15.6">
      <c r="A67" s="88" t="s">
        <v>216</v>
      </c>
      <c r="B67" s="90" t="s">
        <v>217</v>
      </c>
      <c r="C67" s="92" t="s">
        <v>98</v>
      </c>
      <c r="D67" s="94" t="s">
        <v>218</v>
      </c>
      <c r="E67" s="50"/>
      <c r="F67" s="96" t="s">
        <v>67</v>
      </c>
      <c r="G67" s="96" t="s">
        <v>399</v>
      </c>
      <c r="H67" s="96" t="s">
        <v>400</v>
      </c>
      <c r="I67" s="96" t="s">
        <v>401</v>
      </c>
      <c r="J67" s="9"/>
    </row>
    <row r="68" spans="1:11" ht="15.6" customHeight="1">
      <c r="A68" s="89"/>
      <c r="B68" s="91"/>
      <c r="C68" s="93"/>
      <c r="D68" s="95"/>
      <c r="E68" s="96" t="s">
        <v>389</v>
      </c>
      <c r="F68" s="96">
        <v>2</v>
      </c>
      <c r="G68" s="96">
        <v>2</v>
      </c>
      <c r="H68" s="96">
        <v>32.450000000000003</v>
      </c>
      <c r="I68" s="96">
        <f>F68*G68*H68</f>
        <v>129.80000000000001</v>
      </c>
      <c r="J68" s="9"/>
    </row>
    <row r="69" spans="1:11" ht="14.4" customHeight="1">
      <c r="A69" s="89"/>
      <c r="B69" s="91"/>
      <c r="C69" s="93"/>
      <c r="D69" s="95"/>
      <c r="E69" s="96" t="s">
        <v>390</v>
      </c>
      <c r="F69" s="96">
        <f>F68-0.4</f>
        <v>1.6</v>
      </c>
      <c r="G69" s="96">
        <v>0.8</v>
      </c>
      <c r="H69" s="96">
        <v>32.450000000000003</v>
      </c>
      <c r="I69" s="96">
        <f t="shared" ref="I69:I77" si="0">F69*G69*H69</f>
        <v>41.536000000000008</v>
      </c>
      <c r="J69" s="9"/>
    </row>
    <row r="70" spans="1:11" ht="14.4" customHeight="1">
      <c r="A70" s="89"/>
      <c r="B70" s="91"/>
      <c r="C70" s="93"/>
      <c r="D70" s="95"/>
      <c r="E70" s="96" t="s">
        <v>391</v>
      </c>
      <c r="F70" s="96">
        <f>F69-0.4</f>
        <v>1.2000000000000002</v>
      </c>
      <c r="G70" s="96">
        <v>0.8</v>
      </c>
      <c r="H70" s="96">
        <v>32.450000000000003</v>
      </c>
      <c r="I70" s="96">
        <f t="shared" si="0"/>
        <v>31.152000000000008</v>
      </c>
      <c r="J70" s="9"/>
    </row>
    <row r="71" spans="1:11" ht="14.4" customHeight="1">
      <c r="A71" s="89"/>
      <c r="B71" s="91"/>
      <c r="C71" s="93"/>
      <c r="D71" s="95"/>
      <c r="E71" s="96" t="s">
        <v>392</v>
      </c>
      <c r="F71" s="96">
        <f>F70-0.4</f>
        <v>0.80000000000000016</v>
      </c>
      <c r="G71" s="96">
        <v>0.8</v>
      </c>
      <c r="H71" s="96">
        <v>27.05</v>
      </c>
      <c r="I71" s="96">
        <f t="shared" si="0"/>
        <v>17.312000000000005</v>
      </c>
      <c r="J71" s="9"/>
    </row>
    <row r="72" spans="1:11" ht="14.4" customHeight="1">
      <c r="A72" s="89"/>
      <c r="B72" s="91"/>
      <c r="C72" s="93"/>
      <c r="D72" s="95"/>
      <c r="E72" s="96" t="s">
        <v>393</v>
      </c>
      <c r="F72" s="96">
        <f>F71-0.4</f>
        <v>0.40000000000000013</v>
      </c>
      <c r="G72" s="96">
        <v>0.8</v>
      </c>
      <c r="H72" s="96">
        <v>27.05</v>
      </c>
      <c r="I72" s="96">
        <f t="shared" si="0"/>
        <v>8.6560000000000041</v>
      </c>
      <c r="J72" s="9"/>
    </row>
    <row r="73" spans="1:11" ht="14.4" customHeight="1">
      <c r="A73" s="89"/>
      <c r="B73" s="91"/>
      <c r="C73" s="93"/>
      <c r="D73" s="95"/>
      <c r="E73" s="96" t="s">
        <v>394</v>
      </c>
      <c r="F73" s="96">
        <v>2</v>
      </c>
      <c r="G73" s="96">
        <v>2</v>
      </c>
      <c r="H73" s="96">
        <v>32.450000000000003</v>
      </c>
      <c r="I73" s="96">
        <f t="shared" si="0"/>
        <v>129.80000000000001</v>
      </c>
      <c r="J73" s="9"/>
    </row>
    <row r="74" spans="1:11" ht="14.4" customHeight="1">
      <c r="A74" s="89"/>
      <c r="B74" s="91"/>
      <c r="C74" s="93"/>
      <c r="D74" s="95"/>
      <c r="E74" s="96" t="s">
        <v>395</v>
      </c>
      <c r="F74" s="96">
        <v>1.6</v>
      </c>
      <c r="G74" s="96">
        <v>0.8</v>
      </c>
      <c r="H74" s="96">
        <v>32.450000000000003</v>
      </c>
      <c r="I74" s="96">
        <f t="shared" si="0"/>
        <v>41.536000000000008</v>
      </c>
      <c r="J74" s="9"/>
    </row>
    <row r="75" spans="1:11" ht="14.4" customHeight="1">
      <c r="A75" s="89"/>
      <c r="B75" s="91"/>
      <c r="C75" s="93"/>
      <c r="D75" s="95"/>
      <c r="E75" s="96" t="s">
        <v>396</v>
      </c>
      <c r="F75" s="96">
        <v>1.2000000000000002</v>
      </c>
      <c r="G75" s="96">
        <v>0.8</v>
      </c>
      <c r="H75" s="96">
        <v>32.450000000000003</v>
      </c>
      <c r="I75" s="96">
        <f t="shared" si="0"/>
        <v>31.152000000000008</v>
      </c>
      <c r="J75" s="9"/>
    </row>
    <row r="76" spans="1:11" ht="14.4" customHeight="1">
      <c r="A76" s="89"/>
      <c r="B76" s="91"/>
      <c r="C76" s="93"/>
      <c r="D76" s="95"/>
      <c r="E76" s="96" t="s">
        <v>397</v>
      </c>
      <c r="F76" s="96">
        <v>0.80000000000000016</v>
      </c>
      <c r="G76" s="96">
        <v>0.8</v>
      </c>
      <c r="H76" s="96">
        <v>27.05</v>
      </c>
      <c r="I76" s="96">
        <f t="shared" si="0"/>
        <v>17.312000000000005</v>
      </c>
      <c r="J76" s="9"/>
    </row>
    <row r="77" spans="1:11" ht="14.4" customHeight="1">
      <c r="A77" s="89"/>
      <c r="B77" s="91"/>
      <c r="C77" s="93"/>
      <c r="D77" s="95"/>
      <c r="E77" s="96" t="s">
        <v>398</v>
      </c>
      <c r="F77" s="96">
        <v>0.40000000000000013</v>
      </c>
      <c r="G77" s="96">
        <v>0.8</v>
      </c>
      <c r="H77" s="96">
        <v>27.05</v>
      </c>
      <c r="I77" s="96">
        <f t="shared" si="0"/>
        <v>8.6560000000000041</v>
      </c>
      <c r="J77" s="9"/>
    </row>
    <row r="78" spans="1:11" ht="15.6">
      <c r="A78" s="89"/>
      <c r="B78" s="91"/>
      <c r="C78" s="93"/>
      <c r="D78" s="95"/>
      <c r="E78" s="97" t="s">
        <v>402</v>
      </c>
      <c r="F78" s="97"/>
      <c r="G78" s="97"/>
      <c r="H78" s="97"/>
      <c r="I78" s="96">
        <f>SUM(I68:I77)</f>
        <v>456.91200000000009</v>
      </c>
      <c r="J78" s="9"/>
    </row>
    <row r="79" spans="1:11" ht="26.25" customHeight="1">
      <c r="A79" s="32">
        <v>10</v>
      </c>
      <c r="B79" s="31" t="s">
        <v>53</v>
      </c>
      <c r="C79" s="2" t="s">
        <v>23</v>
      </c>
      <c r="D79" s="28"/>
      <c r="E79" s="28"/>
      <c r="F79" s="51"/>
      <c r="G79" s="51"/>
      <c r="H79" s="51"/>
      <c r="I79" s="42"/>
      <c r="J79" s="9"/>
    </row>
    <row r="80" spans="1:11" ht="46.8">
      <c r="A80" s="25" t="s">
        <v>57</v>
      </c>
      <c r="B80" s="26" t="s">
        <v>104</v>
      </c>
      <c r="C80" s="27" t="s">
        <v>17</v>
      </c>
      <c r="D80" s="28" t="s">
        <v>105</v>
      </c>
      <c r="E80" s="28" t="s">
        <v>54</v>
      </c>
      <c r="F80" s="51" t="s">
        <v>250</v>
      </c>
      <c r="G80" s="51"/>
      <c r="H80" s="51"/>
      <c r="I80" s="42">
        <v>107.31</v>
      </c>
      <c r="J80" s="9"/>
    </row>
    <row r="81" spans="1:10" ht="31.2">
      <c r="A81" s="25" t="s">
        <v>58</v>
      </c>
      <c r="B81" s="29" t="s">
        <v>106</v>
      </c>
      <c r="C81" s="27" t="s">
        <v>17</v>
      </c>
      <c r="D81" s="7">
        <v>98546</v>
      </c>
      <c r="E81" s="28" t="str">
        <f>E80</f>
        <v>SANITÁRIOS, VESTIÁRIOS</v>
      </c>
      <c r="F81" s="51" t="s">
        <v>250</v>
      </c>
      <c r="G81" s="51"/>
      <c r="H81" s="51"/>
      <c r="I81" s="42">
        <v>107.31</v>
      </c>
      <c r="J81" s="9"/>
    </row>
    <row r="82" spans="1:10" ht="23.25" customHeight="1">
      <c r="A82" s="32">
        <v>11</v>
      </c>
      <c r="B82" s="31" t="s">
        <v>223</v>
      </c>
      <c r="C82" s="2" t="s">
        <v>23</v>
      </c>
      <c r="D82" s="28"/>
      <c r="E82" s="28"/>
      <c r="F82" s="51"/>
      <c r="G82" s="51"/>
      <c r="H82" s="51"/>
      <c r="I82" s="42"/>
      <c r="J82" s="9"/>
    </row>
    <row r="83" spans="1:10" ht="31.2">
      <c r="A83" s="25" t="s">
        <v>59</v>
      </c>
      <c r="B83" s="29" t="s">
        <v>221</v>
      </c>
      <c r="C83" s="27" t="s">
        <v>17</v>
      </c>
      <c r="D83" s="7" t="s">
        <v>222</v>
      </c>
      <c r="E83" s="28" t="s">
        <v>219</v>
      </c>
      <c r="F83" s="51" t="s">
        <v>220</v>
      </c>
      <c r="G83" s="51"/>
      <c r="H83" s="51"/>
      <c r="I83" s="42">
        <f>10.6*4.1</f>
        <v>43.459999999999994</v>
      </c>
      <c r="J83" s="9"/>
    </row>
    <row r="84" spans="1:10" ht="46.8">
      <c r="A84" s="25" t="s">
        <v>247</v>
      </c>
      <c r="B84" s="18" t="s">
        <v>248</v>
      </c>
      <c r="C84" s="27" t="s">
        <v>17</v>
      </c>
      <c r="D84" s="7">
        <v>92580</v>
      </c>
      <c r="E84" s="28" t="str">
        <f>E83</f>
        <v>COBERTURA ÁREA ESPERA TIMES</v>
      </c>
      <c r="F84" s="51" t="s">
        <v>220</v>
      </c>
      <c r="G84" s="51"/>
      <c r="H84" s="51"/>
      <c r="I84" s="42">
        <f>I83</f>
        <v>43.459999999999994</v>
      </c>
      <c r="J84" s="9"/>
    </row>
    <row r="85" spans="1:10" ht="19.5" customHeight="1">
      <c r="A85" s="32">
        <v>12</v>
      </c>
      <c r="B85" s="31" t="s">
        <v>353</v>
      </c>
      <c r="C85" s="2" t="s">
        <v>23</v>
      </c>
      <c r="D85" s="28"/>
      <c r="E85" s="28"/>
      <c r="F85" s="51"/>
      <c r="G85" s="51"/>
      <c r="H85" s="51"/>
      <c r="I85" s="42"/>
      <c r="J85" s="9"/>
    </row>
    <row r="86" spans="1:10" ht="19.5" customHeight="1">
      <c r="A86" s="54" t="s">
        <v>128</v>
      </c>
      <c r="B86" s="76" t="s">
        <v>107</v>
      </c>
      <c r="C86" s="54" t="s">
        <v>33</v>
      </c>
      <c r="D86" s="54">
        <v>87878</v>
      </c>
      <c r="E86" s="30" t="s">
        <v>252</v>
      </c>
      <c r="F86" s="55" t="s">
        <v>262</v>
      </c>
      <c r="G86" s="55"/>
      <c r="H86" s="55"/>
      <c r="I86" s="77">
        <v>1241.8</v>
      </c>
      <c r="J86" s="9"/>
    </row>
    <row r="87" spans="1:10" ht="31.2">
      <c r="A87" s="54"/>
      <c r="B87" s="76"/>
      <c r="C87" s="54"/>
      <c r="D87" s="54"/>
      <c r="E87" s="28" t="s">
        <v>269</v>
      </c>
      <c r="F87" s="55" t="s">
        <v>263</v>
      </c>
      <c r="G87" s="55"/>
      <c r="H87" s="55"/>
      <c r="I87" s="77"/>
      <c r="J87" s="9"/>
    </row>
    <row r="88" spans="1:10" ht="31.2">
      <c r="A88" s="54"/>
      <c r="B88" s="76"/>
      <c r="C88" s="54"/>
      <c r="D88" s="54"/>
      <c r="E88" s="28" t="s">
        <v>255</v>
      </c>
      <c r="F88" s="55" t="s">
        <v>264</v>
      </c>
      <c r="G88" s="55"/>
      <c r="H88" s="55"/>
      <c r="I88" s="77"/>
      <c r="J88" s="9"/>
    </row>
    <row r="89" spans="1:10" ht="31.2">
      <c r="A89" s="54"/>
      <c r="B89" s="76"/>
      <c r="C89" s="54"/>
      <c r="D89" s="54"/>
      <c r="E89" s="28" t="s">
        <v>257</v>
      </c>
      <c r="F89" s="55" t="s">
        <v>265</v>
      </c>
      <c r="G89" s="55"/>
      <c r="H89" s="55"/>
      <c r="I89" s="77"/>
      <c r="J89" s="20"/>
    </row>
    <row r="90" spans="1:10" ht="93.6">
      <c r="A90" s="54"/>
      <c r="B90" s="76"/>
      <c r="C90" s="54"/>
      <c r="D90" s="54"/>
      <c r="E90" s="28" t="s">
        <v>259</v>
      </c>
      <c r="F90" s="55" t="s">
        <v>266</v>
      </c>
      <c r="G90" s="55"/>
      <c r="H90" s="55"/>
      <c r="I90" s="77"/>
      <c r="J90" s="20"/>
    </row>
    <row r="91" spans="1:10" ht="15.6">
      <c r="A91" s="54"/>
      <c r="B91" s="76"/>
      <c r="C91" s="54"/>
      <c r="D91" s="54"/>
      <c r="E91" s="28" t="s">
        <v>267</v>
      </c>
      <c r="F91" s="55" t="s">
        <v>268</v>
      </c>
      <c r="G91" s="55"/>
      <c r="H91" s="55"/>
      <c r="I91" s="77"/>
      <c r="J91" s="9"/>
    </row>
    <row r="92" spans="1:10" ht="56.4" customHeight="1">
      <c r="A92" s="54"/>
      <c r="B92" s="76"/>
      <c r="C92" s="54"/>
      <c r="D92" s="54"/>
      <c r="E92" s="28" t="s">
        <v>261</v>
      </c>
      <c r="F92" s="55" t="s">
        <v>403</v>
      </c>
      <c r="G92" s="55"/>
      <c r="H92" s="55"/>
      <c r="I92" s="77"/>
      <c r="J92" s="9"/>
    </row>
    <row r="93" spans="1:10" ht="15.6" customHeight="1">
      <c r="A93" s="54" t="s">
        <v>144</v>
      </c>
      <c r="B93" s="76" t="s">
        <v>108</v>
      </c>
      <c r="C93" s="54" t="s">
        <v>33</v>
      </c>
      <c r="D93" s="54">
        <v>89173</v>
      </c>
      <c r="E93" s="30" t="s">
        <v>252</v>
      </c>
      <c r="F93" s="55" t="s">
        <v>262</v>
      </c>
      <c r="G93" s="55"/>
      <c r="H93" s="55"/>
      <c r="I93" s="77">
        <v>1241.8</v>
      </c>
      <c r="J93" s="9"/>
    </row>
    <row r="94" spans="1:10" ht="31.2">
      <c r="A94" s="54"/>
      <c r="B94" s="76"/>
      <c r="C94" s="54"/>
      <c r="D94" s="54"/>
      <c r="E94" s="28" t="s">
        <v>269</v>
      </c>
      <c r="F94" s="55" t="s">
        <v>263</v>
      </c>
      <c r="G94" s="55"/>
      <c r="H94" s="55"/>
      <c r="I94" s="77"/>
      <c r="J94" s="9"/>
    </row>
    <row r="95" spans="1:10" ht="31.2">
      <c r="A95" s="54"/>
      <c r="B95" s="76"/>
      <c r="C95" s="54"/>
      <c r="D95" s="54"/>
      <c r="E95" s="28" t="s">
        <v>255</v>
      </c>
      <c r="F95" s="55" t="s">
        <v>264</v>
      </c>
      <c r="G95" s="55"/>
      <c r="H95" s="55"/>
      <c r="I95" s="77"/>
      <c r="J95" s="9"/>
    </row>
    <row r="96" spans="1:10" ht="31.2">
      <c r="A96" s="54"/>
      <c r="B96" s="76"/>
      <c r="C96" s="54"/>
      <c r="D96" s="54"/>
      <c r="E96" s="28" t="s">
        <v>257</v>
      </c>
      <c r="F96" s="55" t="s">
        <v>265</v>
      </c>
      <c r="G96" s="55"/>
      <c r="H96" s="55"/>
      <c r="I96" s="77"/>
      <c r="J96" s="9"/>
    </row>
    <row r="97" spans="1:10" ht="93.6">
      <c r="A97" s="54"/>
      <c r="B97" s="76"/>
      <c r="C97" s="54"/>
      <c r="D97" s="54"/>
      <c r="E97" s="28" t="s">
        <v>259</v>
      </c>
      <c r="F97" s="55" t="s">
        <v>266</v>
      </c>
      <c r="G97" s="55"/>
      <c r="H97" s="55"/>
      <c r="I97" s="77"/>
      <c r="J97" s="9"/>
    </row>
    <row r="98" spans="1:10" ht="24.75" customHeight="1">
      <c r="A98" s="54"/>
      <c r="B98" s="76"/>
      <c r="C98" s="54"/>
      <c r="D98" s="54"/>
      <c r="E98" s="28" t="s">
        <v>267</v>
      </c>
      <c r="F98" s="55" t="s">
        <v>268</v>
      </c>
      <c r="G98" s="55"/>
      <c r="H98" s="55"/>
      <c r="I98" s="77"/>
      <c r="J98" s="9"/>
    </row>
    <row r="99" spans="1:10" ht="59.4" customHeight="1">
      <c r="A99" s="54"/>
      <c r="B99" s="76"/>
      <c r="C99" s="54"/>
      <c r="D99" s="54"/>
      <c r="E99" s="28" t="s">
        <v>261</v>
      </c>
      <c r="F99" s="55" t="s">
        <v>403</v>
      </c>
      <c r="G99" s="55"/>
      <c r="H99" s="55"/>
      <c r="I99" s="77"/>
      <c r="J99" s="9"/>
    </row>
    <row r="100" spans="1:10" ht="31.2">
      <c r="A100" s="54" t="s">
        <v>351</v>
      </c>
      <c r="B100" s="59" t="s">
        <v>103</v>
      </c>
      <c r="C100" s="54" t="s">
        <v>33</v>
      </c>
      <c r="D100" s="54">
        <v>87268</v>
      </c>
      <c r="E100" s="28" t="s">
        <v>270</v>
      </c>
      <c r="F100" s="51" t="s">
        <v>276</v>
      </c>
      <c r="G100" s="51"/>
      <c r="H100" s="51"/>
      <c r="I100" s="64">
        <v>142.44</v>
      </c>
      <c r="J100" s="9"/>
    </row>
    <row r="101" spans="1:10" ht="15.6">
      <c r="A101" s="54"/>
      <c r="B101" s="59"/>
      <c r="C101" s="54"/>
      <c r="D101" s="54"/>
      <c r="E101" s="28" t="s">
        <v>271</v>
      </c>
      <c r="F101" s="51" t="s">
        <v>276</v>
      </c>
      <c r="G101" s="51"/>
      <c r="H101" s="51"/>
      <c r="I101" s="64"/>
      <c r="J101" s="9"/>
    </row>
    <row r="102" spans="1:10" ht="31.2">
      <c r="A102" s="54"/>
      <c r="B102" s="59"/>
      <c r="C102" s="54"/>
      <c r="D102" s="54"/>
      <c r="E102" s="28" t="s">
        <v>272</v>
      </c>
      <c r="F102" s="51" t="s">
        <v>277</v>
      </c>
      <c r="G102" s="51"/>
      <c r="H102" s="51"/>
      <c r="I102" s="64"/>
      <c r="J102" s="21"/>
    </row>
    <row r="103" spans="1:10" ht="31.2" customHeight="1">
      <c r="A103" s="54"/>
      <c r="B103" s="59"/>
      <c r="C103" s="54"/>
      <c r="D103" s="54"/>
      <c r="E103" s="28" t="s">
        <v>273</v>
      </c>
      <c r="F103" s="51" t="s">
        <v>277</v>
      </c>
      <c r="G103" s="51"/>
      <c r="H103" s="51"/>
      <c r="I103" s="64"/>
      <c r="J103" s="9"/>
    </row>
    <row r="104" spans="1:10" ht="31.2">
      <c r="A104" s="54"/>
      <c r="B104" s="59"/>
      <c r="C104" s="54"/>
      <c r="D104" s="54"/>
      <c r="E104" s="28" t="s">
        <v>274</v>
      </c>
      <c r="F104" s="51" t="s">
        <v>278</v>
      </c>
      <c r="G104" s="51"/>
      <c r="H104" s="51"/>
      <c r="I104" s="64"/>
      <c r="J104" s="9"/>
    </row>
    <row r="105" spans="1:10" ht="15.6">
      <c r="A105" s="54"/>
      <c r="B105" s="59"/>
      <c r="C105" s="54"/>
      <c r="D105" s="54"/>
      <c r="E105" s="28" t="s">
        <v>275</v>
      </c>
      <c r="F105" s="51" t="s">
        <v>279</v>
      </c>
      <c r="G105" s="51"/>
      <c r="H105" s="51"/>
      <c r="I105" s="64"/>
      <c r="J105" s="9"/>
    </row>
    <row r="106" spans="1:10" ht="15.6">
      <c r="A106" s="54"/>
      <c r="B106" s="59"/>
      <c r="C106" s="54"/>
      <c r="D106" s="54"/>
      <c r="E106" s="28" t="s">
        <v>51</v>
      </c>
      <c r="F106" s="51" t="s">
        <v>280</v>
      </c>
      <c r="G106" s="51"/>
      <c r="H106" s="51"/>
      <c r="I106" s="64"/>
      <c r="J106" s="9"/>
    </row>
    <row r="107" spans="1:10" ht="15.6">
      <c r="A107" s="35">
        <v>13</v>
      </c>
      <c r="B107" s="38" t="s">
        <v>352</v>
      </c>
      <c r="C107" s="2" t="s">
        <v>23</v>
      </c>
      <c r="D107" s="37"/>
      <c r="E107" s="37"/>
      <c r="F107" s="51"/>
      <c r="G107" s="51"/>
      <c r="H107" s="51"/>
      <c r="I107" s="78">
        <v>534.53</v>
      </c>
      <c r="J107" s="9"/>
    </row>
    <row r="108" spans="1:10" ht="15.6">
      <c r="A108" s="52" t="s">
        <v>69</v>
      </c>
      <c r="B108" s="53" t="s">
        <v>249</v>
      </c>
      <c r="C108" s="54" t="s">
        <v>17</v>
      </c>
      <c r="D108" s="54">
        <v>87700</v>
      </c>
      <c r="E108" s="34" t="s">
        <v>281</v>
      </c>
      <c r="F108" s="55">
        <v>219.48</v>
      </c>
      <c r="G108" s="55"/>
      <c r="H108" s="55"/>
      <c r="I108" s="78"/>
      <c r="J108" s="9"/>
    </row>
    <row r="109" spans="1:10" ht="15.6">
      <c r="A109" s="52"/>
      <c r="B109" s="53"/>
      <c r="C109" s="54"/>
      <c r="D109" s="54"/>
      <c r="E109" s="34" t="s">
        <v>285</v>
      </c>
      <c r="F109" s="55">
        <v>219.48</v>
      </c>
      <c r="G109" s="55"/>
      <c r="H109" s="55"/>
      <c r="I109" s="78"/>
      <c r="J109" s="9"/>
    </row>
    <row r="110" spans="1:10" ht="31.2">
      <c r="A110" s="52"/>
      <c r="B110" s="53"/>
      <c r="C110" s="54"/>
      <c r="D110" s="54"/>
      <c r="E110" s="34" t="s">
        <v>288</v>
      </c>
      <c r="F110" s="55" t="s">
        <v>289</v>
      </c>
      <c r="G110" s="55"/>
      <c r="H110" s="55"/>
      <c r="I110" s="78"/>
      <c r="J110" s="9"/>
    </row>
    <row r="111" spans="1:10" ht="15.6">
      <c r="A111" s="52"/>
      <c r="B111" s="53"/>
      <c r="C111" s="54"/>
      <c r="D111" s="54"/>
      <c r="E111" s="34" t="s">
        <v>290</v>
      </c>
      <c r="F111" s="55" t="s">
        <v>289</v>
      </c>
      <c r="G111" s="55"/>
      <c r="H111" s="55"/>
      <c r="I111" s="78"/>
      <c r="J111" s="9"/>
    </row>
    <row r="112" spans="1:10" ht="31.2">
      <c r="A112" s="52"/>
      <c r="B112" s="53"/>
      <c r="C112" s="54"/>
      <c r="D112" s="54"/>
      <c r="E112" s="34" t="s">
        <v>291</v>
      </c>
      <c r="F112" s="55" t="s">
        <v>292</v>
      </c>
      <c r="G112" s="55"/>
      <c r="H112" s="55"/>
      <c r="I112" s="78"/>
      <c r="J112" s="9"/>
    </row>
    <row r="113" spans="1:10" ht="31.2">
      <c r="A113" s="52"/>
      <c r="B113" s="53"/>
      <c r="C113" s="54"/>
      <c r="D113" s="54"/>
      <c r="E113" s="34" t="s">
        <v>293</v>
      </c>
      <c r="F113" s="55" t="s">
        <v>292</v>
      </c>
      <c r="G113" s="55"/>
      <c r="H113" s="55"/>
      <c r="I113" s="78"/>
      <c r="J113" s="9"/>
    </row>
    <row r="114" spans="1:10" ht="31.2">
      <c r="A114" s="52"/>
      <c r="B114" s="53"/>
      <c r="C114" s="54"/>
      <c r="D114" s="54"/>
      <c r="E114" s="34" t="s">
        <v>294</v>
      </c>
      <c r="F114" s="55" t="s">
        <v>295</v>
      </c>
      <c r="G114" s="55"/>
      <c r="H114" s="55"/>
      <c r="I114" s="78"/>
      <c r="J114" s="9"/>
    </row>
    <row r="115" spans="1:10" ht="15.6">
      <c r="A115" s="54" t="s">
        <v>355</v>
      </c>
      <c r="B115" s="76" t="s">
        <v>118</v>
      </c>
      <c r="C115" s="54" t="s">
        <v>98</v>
      </c>
      <c r="D115" s="54">
        <v>94991</v>
      </c>
      <c r="E115" s="37" t="s">
        <v>281</v>
      </c>
      <c r="F115" s="51">
        <v>163.63</v>
      </c>
      <c r="G115" s="51"/>
      <c r="H115" s="51"/>
      <c r="I115" s="78">
        <v>57.11</v>
      </c>
      <c r="J115" s="9"/>
    </row>
    <row r="116" spans="1:10" ht="15.6">
      <c r="A116" s="54"/>
      <c r="B116" s="76"/>
      <c r="C116" s="54"/>
      <c r="D116" s="54"/>
      <c r="E116" s="37" t="s">
        <v>282</v>
      </c>
      <c r="F116" s="51">
        <v>19.670000000000002</v>
      </c>
      <c r="G116" s="51"/>
      <c r="H116" s="51"/>
      <c r="I116" s="78"/>
      <c r="J116" s="9"/>
    </row>
    <row r="117" spans="1:10" ht="15.6">
      <c r="A117" s="54"/>
      <c r="B117" s="76"/>
      <c r="C117" s="54"/>
      <c r="D117" s="54"/>
      <c r="E117" s="37" t="s">
        <v>283</v>
      </c>
      <c r="F117" s="51">
        <v>16.91</v>
      </c>
      <c r="G117" s="51"/>
      <c r="H117" s="51"/>
      <c r="I117" s="78"/>
      <c r="J117" s="9"/>
    </row>
    <row r="118" spans="1:10" ht="15.6">
      <c r="A118" s="54"/>
      <c r="B118" s="76"/>
      <c r="C118" s="54"/>
      <c r="D118" s="54"/>
      <c r="E118" s="37" t="s">
        <v>284</v>
      </c>
      <c r="F118" s="51">
        <v>19.670000000000002</v>
      </c>
      <c r="G118" s="51"/>
      <c r="H118" s="51"/>
      <c r="I118" s="78"/>
      <c r="J118" s="9"/>
    </row>
    <row r="119" spans="1:10" ht="15.6">
      <c r="A119" s="54"/>
      <c r="B119" s="76"/>
      <c r="C119" s="54"/>
      <c r="D119" s="54"/>
      <c r="E119" s="37" t="s">
        <v>285</v>
      </c>
      <c r="F119" s="51">
        <v>163.63</v>
      </c>
      <c r="G119" s="51"/>
      <c r="H119" s="51"/>
      <c r="I119" s="78"/>
      <c r="J119" s="9"/>
    </row>
    <row r="120" spans="1:10" ht="31.2">
      <c r="A120" s="54"/>
      <c r="B120" s="76"/>
      <c r="C120" s="54"/>
      <c r="D120" s="54"/>
      <c r="E120" s="37" t="s">
        <v>286</v>
      </c>
      <c r="F120" s="51">
        <v>187.59</v>
      </c>
      <c r="G120" s="51"/>
      <c r="H120" s="51"/>
      <c r="I120" s="78"/>
      <c r="J120" s="9"/>
    </row>
    <row r="121" spans="1:10" ht="15" customHeight="1">
      <c r="A121" s="54"/>
      <c r="B121" s="76"/>
      <c r="C121" s="54"/>
      <c r="D121" s="54"/>
      <c r="E121" s="55" t="s">
        <v>287</v>
      </c>
      <c r="F121" s="55">
        <v>0.1</v>
      </c>
      <c r="G121" s="55"/>
      <c r="H121" s="55"/>
      <c r="I121" s="78"/>
      <c r="J121" s="9"/>
    </row>
    <row r="122" spans="1:10" ht="15" customHeight="1">
      <c r="A122" s="54"/>
      <c r="B122" s="76"/>
      <c r="C122" s="54"/>
      <c r="D122" s="54"/>
      <c r="E122" s="55"/>
      <c r="F122" s="55"/>
      <c r="G122" s="55"/>
      <c r="H122" s="55"/>
      <c r="I122" s="78"/>
      <c r="J122" s="9"/>
    </row>
    <row r="123" spans="1:10" ht="15.6">
      <c r="A123" s="32">
        <v>14</v>
      </c>
      <c r="B123" s="31" t="s">
        <v>60</v>
      </c>
      <c r="C123" s="27"/>
      <c r="D123" s="28"/>
      <c r="E123" s="28"/>
      <c r="F123" s="28"/>
      <c r="G123" s="28"/>
      <c r="H123" s="28"/>
      <c r="I123" s="42"/>
      <c r="J123" s="9"/>
    </row>
    <row r="124" spans="1:10" ht="46.8">
      <c r="A124" s="25" t="s">
        <v>215</v>
      </c>
      <c r="B124" s="23" t="s">
        <v>61</v>
      </c>
      <c r="C124" s="27" t="s">
        <v>33</v>
      </c>
      <c r="D124" s="28">
        <v>94559</v>
      </c>
      <c r="E124" s="5" t="s">
        <v>303</v>
      </c>
      <c r="F124" s="28">
        <v>0.6</v>
      </c>
      <c r="G124" s="28">
        <v>0.6</v>
      </c>
      <c r="H124" s="28">
        <v>30</v>
      </c>
      <c r="I124" s="42">
        <v>10.8</v>
      </c>
      <c r="J124" s="22"/>
    </row>
    <row r="125" spans="1:10" ht="15.6">
      <c r="A125" s="58" t="s">
        <v>356</v>
      </c>
      <c r="B125" s="84" t="s">
        <v>297</v>
      </c>
      <c r="C125" s="60" t="s">
        <v>33</v>
      </c>
      <c r="D125" s="51" t="s">
        <v>296</v>
      </c>
      <c r="E125" s="5" t="s">
        <v>298</v>
      </c>
      <c r="F125" s="28">
        <v>0.7</v>
      </c>
      <c r="G125" s="28">
        <v>1.6</v>
      </c>
      <c r="H125" s="28">
        <v>18</v>
      </c>
      <c r="I125" s="64">
        <v>39.9</v>
      </c>
      <c r="J125" s="22"/>
    </row>
    <row r="126" spans="1:10" ht="31.2">
      <c r="A126" s="58"/>
      <c r="B126" s="84"/>
      <c r="C126" s="60"/>
      <c r="D126" s="51"/>
      <c r="E126" s="5" t="s">
        <v>299</v>
      </c>
      <c r="F126" s="28">
        <v>0.8</v>
      </c>
      <c r="G126" s="28">
        <v>2.1</v>
      </c>
      <c r="H126" s="28">
        <v>9</v>
      </c>
      <c r="I126" s="64"/>
      <c r="J126" s="22"/>
    </row>
    <row r="127" spans="1:10" ht="31.2">
      <c r="A127" s="58"/>
      <c r="B127" s="84"/>
      <c r="C127" s="60"/>
      <c r="D127" s="51"/>
      <c r="E127" s="5" t="s">
        <v>300</v>
      </c>
      <c r="F127" s="28">
        <v>1</v>
      </c>
      <c r="G127" s="28">
        <v>2.1</v>
      </c>
      <c r="H127" s="28">
        <v>3</v>
      </c>
      <c r="I127" s="64"/>
      <c r="J127" s="22"/>
    </row>
    <row r="128" spans="1:10" ht="15.6">
      <c r="A128" s="58"/>
      <c r="B128" s="84"/>
      <c r="C128" s="60"/>
      <c r="D128" s="51"/>
      <c r="E128" s="5" t="s">
        <v>301</v>
      </c>
      <c r="F128" s="28">
        <v>1</v>
      </c>
      <c r="G128" s="28">
        <v>2.1</v>
      </c>
      <c r="H128" s="28">
        <v>5</v>
      </c>
      <c r="I128" s="64"/>
      <c r="J128" s="22"/>
    </row>
    <row r="129" spans="1:10" ht="31.2">
      <c r="A129" s="58"/>
      <c r="B129" s="84"/>
      <c r="C129" s="60"/>
      <c r="D129" s="51"/>
      <c r="E129" s="5" t="s">
        <v>302</v>
      </c>
      <c r="F129" s="28">
        <v>3.5</v>
      </c>
      <c r="G129" s="28">
        <v>2.5</v>
      </c>
      <c r="H129" s="28">
        <v>1</v>
      </c>
      <c r="I129" s="64"/>
      <c r="J129" s="22"/>
    </row>
    <row r="130" spans="1:10" ht="31.2">
      <c r="A130" s="39" t="s">
        <v>357</v>
      </c>
      <c r="B130" s="46" t="s">
        <v>358</v>
      </c>
      <c r="C130" s="49" t="s">
        <v>65</v>
      </c>
      <c r="D130" s="37" t="s">
        <v>354</v>
      </c>
      <c r="E130" s="5" t="s">
        <v>359</v>
      </c>
      <c r="F130" s="37">
        <v>1</v>
      </c>
      <c r="G130" s="37">
        <v>2.1</v>
      </c>
      <c r="H130" s="37">
        <v>5</v>
      </c>
      <c r="I130" s="43">
        <v>5</v>
      </c>
      <c r="J130" s="22"/>
    </row>
    <row r="131" spans="1:10" ht="31.2">
      <c r="A131" s="25" t="s">
        <v>360</v>
      </c>
      <c r="B131" s="26" t="s">
        <v>62</v>
      </c>
      <c r="C131" s="27" t="s">
        <v>33</v>
      </c>
      <c r="D131" s="28" t="s">
        <v>63</v>
      </c>
      <c r="E131" s="5" t="s">
        <v>64</v>
      </c>
      <c r="F131" s="28">
        <v>0.8</v>
      </c>
      <c r="G131" s="28">
        <v>0.6</v>
      </c>
      <c r="H131" s="28">
        <f>F131*G131</f>
        <v>0.48</v>
      </c>
      <c r="I131" s="42">
        <f>H131*10</f>
        <v>4.8</v>
      </c>
      <c r="J131" s="22"/>
    </row>
    <row r="132" spans="1:10" ht="31.2">
      <c r="A132" s="25" t="s">
        <v>361</v>
      </c>
      <c r="B132" s="18" t="s">
        <v>207</v>
      </c>
      <c r="C132" s="27" t="s">
        <v>65</v>
      </c>
      <c r="D132" s="6">
        <v>100866</v>
      </c>
      <c r="E132" s="28" t="s">
        <v>66</v>
      </c>
      <c r="F132" s="28">
        <v>8</v>
      </c>
      <c r="G132" s="28"/>
      <c r="H132" s="28">
        <v>1</v>
      </c>
      <c r="I132" s="42">
        <v>8</v>
      </c>
      <c r="J132" s="22"/>
    </row>
    <row r="133" spans="1:10" ht="31.2">
      <c r="A133" s="39" t="s">
        <v>362</v>
      </c>
      <c r="B133" s="45" t="s">
        <v>365</v>
      </c>
      <c r="C133" s="36" t="s">
        <v>17</v>
      </c>
      <c r="D133" s="6" t="s">
        <v>363</v>
      </c>
      <c r="E133" s="37" t="s">
        <v>364</v>
      </c>
      <c r="F133" s="37">
        <v>3.5</v>
      </c>
      <c r="G133" s="37">
        <v>2.5</v>
      </c>
      <c r="H133" s="37">
        <v>1</v>
      </c>
      <c r="I133" s="43">
        <f>3.5*2.5</f>
        <v>8.75</v>
      </c>
      <c r="J133" s="22"/>
    </row>
    <row r="134" spans="1:10" ht="15.6">
      <c r="A134" s="32">
        <v>15</v>
      </c>
      <c r="B134" s="31" t="s">
        <v>68</v>
      </c>
      <c r="C134" s="27"/>
      <c r="D134" s="28"/>
      <c r="E134" s="28"/>
      <c r="F134" s="28"/>
      <c r="G134" s="28"/>
      <c r="H134" s="28"/>
      <c r="I134" s="42"/>
    </row>
    <row r="135" spans="1:10" ht="15.6">
      <c r="A135" s="79" t="s">
        <v>88</v>
      </c>
      <c r="B135" s="59" t="s">
        <v>70</v>
      </c>
      <c r="C135" s="60" t="s">
        <v>17</v>
      </c>
      <c r="D135" s="51">
        <v>88483</v>
      </c>
      <c r="E135" s="30" t="s">
        <v>252</v>
      </c>
      <c r="F135" s="55" t="s">
        <v>262</v>
      </c>
      <c r="G135" s="55"/>
      <c r="H135" s="55"/>
      <c r="I135" s="77">
        <v>1241.79</v>
      </c>
    </row>
    <row r="136" spans="1:10" ht="31.2">
      <c r="A136" s="80"/>
      <c r="B136" s="59"/>
      <c r="C136" s="60"/>
      <c r="D136" s="51"/>
      <c r="E136" s="28" t="s">
        <v>269</v>
      </c>
      <c r="F136" s="55" t="s">
        <v>263</v>
      </c>
      <c r="G136" s="55"/>
      <c r="H136" s="55"/>
      <c r="I136" s="77"/>
    </row>
    <row r="137" spans="1:10" ht="31.2">
      <c r="A137" s="80"/>
      <c r="B137" s="59"/>
      <c r="C137" s="60"/>
      <c r="D137" s="51"/>
      <c r="E137" s="28" t="s">
        <v>255</v>
      </c>
      <c r="F137" s="55" t="s">
        <v>264</v>
      </c>
      <c r="G137" s="55"/>
      <c r="H137" s="55"/>
      <c r="I137" s="77"/>
    </row>
    <row r="138" spans="1:10" ht="31.2">
      <c r="A138" s="80"/>
      <c r="B138" s="59"/>
      <c r="C138" s="60"/>
      <c r="D138" s="51"/>
      <c r="E138" s="28" t="s">
        <v>257</v>
      </c>
      <c r="F138" s="55" t="s">
        <v>265</v>
      </c>
      <c r="G138" s="55"/>
      <c r="H138" s="55"/>
      <c r="I138" s="77"/>
    </row>
    <row r="139" spans="1:10" ht="93.6">
      <c r="A139" s="80"/>
      <c r="B139" s="59"/>
      <c r="C139" s="60"/>
      <c r="D139" s="51"/>
      <c r="E139" s="28" t="s">
        <v>259</v>
      </c>
      <c r="F139" s="55" t="s">
        <v>266</v>
      </c>
      <c r="G139" s="55"/>
      <c r="H139" s="55"/>
      <c r="I139" s="77"/>
    </row>
    <row r="140" spans="1:10" ht="15.6">
      <c r="A140" s="80"/>
      <c r="B140" s="59"/>
      <c r="C140" s="60"/>
      <c r="D140" s="51"/>
      <c r="E140" s="28" t="s">
        <v>267</v>
      </c>
      <c r="F140" s="55" t="s">
        <v>268</v>
      </c>
      <c r="G140" s="55"/>
      <c r="H140" s="55"/>
      <c r="I140" s="77"/>
    </row>
    <row r="141" spans="1:10" ht="54" customHeight="1">
      <c r="A141" s="81"/>
      <c r="B141" s="59"/>
      <c r="C141" s="60"/>
      <c r="D141" s="51"/>
      <c r="E141" s="28" t="s">
        <v>261</v>
      </c>
      <c r="F141" s="55" t="s">
        <v>403</v>
      </c>
      <c r="G141" s="55"/>
      <c r="H141" s="55"/>
      <c r="I141" s="77"/>
    </row>
    <row r="142" spans="1:10" ht="15.6">
      <c r="A142" s="79" t="s">
        <v>366</v>
      </c>
      <c r="B142" s="59" t="s">
        <v>71</v>
      </c>
      <c r="C142" s="60" t="s">
        <v>17</v>
      </c>
      <c r="D142" s="51">
        <v>88487</v>
      </c>
      <c r="E142" s="30" t="s">
        <v>252</v>
      </c>
      <c r="F142" s="55" t="s">
        <v>262</v>
      </c>
      <c r="G142" s="55"/>
      <c r="H142" s="55"/>
      <c r="I142" s="77">
        <f>I135</f>
        <v>1241.79</v>
      </c>
    </row>
    <row r="143" spans="1:10" ht="31.2">
      <c r="A143" s="80"/>
      <c r="B143" s="59"/>
      <c r="C143" s="60"/>
      <c r="D143" s="51"/>
      <c r="E143" s="28" t="s">
        <v>269</v>
      </c>
      <c r="F143" s="55" t="s">
        <v>263</v>
      </c>
      <c r="G143" s="55"/>
      <c r="H143" s="55"/>
      <c r="I143" s="77"/>
    </row>
    <row r="144" spans="1:10" ht="31.2">
      <c r="A144" s="80"/>
      <c r="B144" s="59"/>
      <c r="C144" s="60"/>
      <c r="D144" s="51"/>
      <c r="E144" s="28" t="s">
        <v>255</v>
      </c>
      <c r="F144" s="55" t="s">
        <v>264</v>
      </c>
      <c r="G144" s="55"/>
      <c r="H144" s="55"/>
      <c r="I144" s="77"/>
    </row>
    <row r="145" spans="1:9" ht="31.2">
      <c r="A145" s="80"/>
      <c r="B145" s="59"/>
      <c r="C145" s="60"/>
      <c r="D145" s="51"/>
      <c r="E145" s="28" t="s">
        <v>257</v>
      </c>
      <c r="F145" s="55" t="s">
        <v>265</v>
      </c>
      <c r="G145" s="55"/>
      <c r="H145" s="55"/>
      <c r="I145" s="77"/>
    </row>
    <row r="146" spans="1:9" ht="93.6">
      <c r="A146" s="80"/>
      <c r="B146" s="59"/>
      <c r="C146" s="60"/>
      <c r="D146" s="51"/>
      <c r="E146" s="28" t="s">
        <v>259</v>
      </c>
      <c r="F146" s="55" t="s">
        <v>266</v>
      </c>
      <c r="G146" s="55"/>
      <c r="H146" s="55"/>
      <c r="I146" s="77"/>
    </row>
    <row r="147" spans="1:9" ht="15.6">
      <c r="A147" s="80"/>
      <c r="B147" s="59"/>
      <c r="C147" s="60"/>
      <c r="D147" s="51"/>
      <c r="E147" s="28" t="s">
        <v>267</v>
      </c>
      <c r="F147" s="55" t="s">
        <v>268</v>
      </c>
      <c r="G147" s="55"/>
      <c r="H147" s="55"/>
      <c r="I147" s="77"/>
    </row>
    <row r="148" spans="1:9" ht="52.2" customHeight="1">
      <c r="A148" s="81"/>
      <c r="B148" s="59"/>
      <c r="C148" s="60"/>
      <c r="D148" s="51"/>
      <c r="E148" s="28" t="s">
        <v>261</v>
      </c>
      <c r="F148" s="55" t="s">
        <v>403</v>
      </c>
      <c r="G148" s="55"/>
      <c r="H148" s="55"/>
      <c r="I148" s="77"/>
    </row>
    <row r="149" spans="1:9" ht="62.4">
      <c r="A149" s="85" t="s">
        <v>367</v>
      </c>
      <c r="B149" s="53" t="s">
        <v>72</v>
      </c>
      <c r="C149" s="60" t="s">
        <v>17</v>
      </c>
      <c r="D149" s="51">
        <v>100739</v>
      </c>
      <c r="E149" s="5" t="s">
        <v>304</v>
      </c>
      <c r="F149" s="28">
        <v>0.6</v>
      </c>
      <c r="G149" s="28">
        <v>0.6</v>
      </c>
      <c r="H149" s="28">
        <v>30</v>
      </c>
      <c r="I149" s="78">
        <v>87.2</v>
      </c>
    </row>
    <row r="150" spans="1:9" ht="31.2">
      <c r="A150" s="86"/>
      <c r="B150" s="53"/>
      <c r="C150" s="60"/>
      <c r="D150" s="51"/>
      <c r="E150" s="5" t="s">
        <v>305</v>
      </c>
      <c r="F150" s="28">
        <v>0.7</v>
      </c>
      <c r="G150" s="28">
        <v>1.6</v>
      </c>
      <c r="H150" s="28">
        <v>18</v>
      </c>
      <c r="I150" s="78"/>
    </row>
    <row r="151" spans="1:9" ht="46.8">
      <c r="A151" s="86"/>
      <c r="B151" s="53"/>
      <c r="C151" s="60"/>
      <c r="D151" s="51"/>
      <c r="E151" s="5" t="s">
        <v>306</v>
      </c>
      <c r="F151" s="28">
        <v>0.8</v>
      </c>
      <c r="G151" s="28">
        <v>2.1</v>
      </c>
      <c r="H151" s="28">
        <v>9</v>
      </c>
      <c r="I151" s="78"/>
    </row>
    <row r="152" spans="1:9" ht="31.2">
      <c r="A152" s="86"/>
      <c r="B152" s="53"/>
      <c r="C152" s="60"/>
      <c r="D152" s="51"/>
      <c r="E152" s="5" t="s">
        <v>307</v>
      </c>
      <c r="F152" s="28">
        <v>1</v>
      </c>
      <c r="G152" s="28">
        <v>2.1</v>
      </c>
      <c r="H152" s="28">
        <v>3</v>
      </c>
      <c r="I152" s="78"/>
    </row>
    <row r="153" spans="1:9" ht="31.2">
      <c r="A153" s="86"/>
      <c r="B153" s="53"/>
      <c r="C153" s="60"/>
      <c r="D153" s="51"/>
      <c r="E153" s="5" t="s">
        <v>308</v>
      </c>
      <c r="F153" s="28">
        <v>1</v>
      </c>
      <c r="G153" s="28">
        <v>2.1</v>
      </c>
      <c r="H153" s="28">
        <v>5</v>
      </c>
      <c r="I153" s="78"/>
    </row>
    <row r="154" spans="1:9" ht="31.2">
      <c r="A154" s="87"/>
      <c r="B154" s="53"/>
      <c r="C154" s="60"/>
      <c r="D154" s="51"/>
      <c r="E154" s="5" t="s">
        <v>302</v>
      </c>
      <c r="F154" s="28">
        <v>3.5</v>
      </c>
      <c r="G154" s="28">
        <v>2.5</v>
      </c>
      <c r="H154" s="28">
        <v>1</v>
      </c>
      <c r="I154" s="78"/>
    </row>
    <row r="155" spans="1:9" ht="15.6">
      <c r="A155" s="32">
        <v>16</v>
      </c>
      <c r="B155" s="31" t="s">
        <v>73</v>
      </c>
      <c r="C155" s="27"/>
      <c r="D155" s="28"/>
      <c r="E155" s="28"/>
      <c r="F155" s="51"/>
      <c r="G155" s="51"/>
      <c r="H155" s="51"/>
      <c r="I155" s="42"/>
    </row>
    <row r="156" spans="1:9" ht="111.6" customHeight="1">
      <c r="A156" s="25" t="s">
        <v>94</v>
      </c>
      <c r="B156" s="12" t="s">
        <v>75</v>
      </c>
      <c r="C156" s="13" t="s">
        <v>65</v>
      </c>
      <c r="D156" s="13" t="s">
        <v>173</v>
      </c>
      <c r="E156" s="28" t="s">
        <v>74</v>
      </c>
      <c r="F156" s="51" t="s">
        <v>309</v>
      </c>
      <c r="G156" s="51"/>
      <c r="H156" s="51"/>
      <c r="I156" s="47">
        <v>18</v>
      </c>
    </row>
    <row r="157" spans="1:9" ht="111.6" customHeight="1">
      <c r="A157" s="25" t="s">
        <v>95</v>
      </c>
      <c r="B157" s="12" t="s">
        <v>76</v>
      </c>
      <c r="C157" s="13" t="s">
        <v>65</v>
      </c>
      <c r="D157" s="13" t="s">
        <v>174</v>
      </c>
      <c r="E157" s="28" t="s">
        <v>224</v>
      </c>
      <c r="F157" s="51" t="str">
        <f>F156</f>
        <v>PNE MASC.1+PNE FEM 1+PNE MASC 2+PNE FEM 2+VEST 1 (4 UND)+ VEST 2 (4 UND)+ VEST JUIZ (2 UND) + IS MASC 1 (2 UND)+ IS FEM 1 (2 UND)+ IS MASC 2 (2 UND) + IS FEM 2 (2 UND)</v>
      </c>
      <c r="G157" s="51"/>
      <c r="H157" s="51"/>
      <c r="I157" s="47">
        <v>18</v>
      </c>
    </row>
    <row r="158" spans="1:9" ht="109.2" customHeight="1">
      <c r="A158" s="25" t="s">
        <v>145</v>
      </c>
      <c r="B158" s="12" t="s">
        <v>163</v>
      </c>
      <c r="C158" s="13" t="s">
        <v>65</v>
      </c>
      <c r="D158" s="13">
        <v>97903</v>
      </c>
      <c r="E158" s="28" t="s">
        <v>311</v>
      </c>
      <c r="F158" s="51" t="s">
        <v>312</v>
      </c>
      <c r="G158" s="51"/>
      <c r="H158" s="51"/>
      <c r="I158" s="47">
        <v>10</v>
      </c>
    </row>
    <row r="159" spans="1:9" ht="46.8">
      <c r="A159" s="25" t="s">
        <v>339</v>
      </c>
      <c r="B159" s="12" t="s">
        <v>164</v>
      </c>
      <c r="C159" s="13" t="s">
        <v>65</v>
      </c>
      <c r="D159" s="13" t="s">
        <v>175</v>
      </c>
      <c r="E159" s="28" t="s">
        <v>310</v>
      </c>
      <c r="F159" s="51" t="s">
        <v>313</v>
      </c>
      <c r="G159" s="51"/>
      <c r="H159" s="51"/>
      <c r="I159" s="47">
        <v>17</v>
      </c>
    </row>
    <row r="160" spans="1:9" ht="132" customHeight="1">
      <c r="A160" s="25" t="s">
        <v>368</v>
      </c>
      <c r="B160" s="12" t="s">
        <v>85</v>
      </c>
      <c r="C160" s="13" t="s">
        <v>65</v>
      </c>
      <c r="D160" s="13" t="s">
        <v>176</v>
      </c>
      <c r="E160" s="28" t="s">
        <v>202</v>
      </c>
      <c r="F160" s="51" t="s">
        <v>314</v>
      </c>
      <c r="G160" s="51"/>
      <c r="H160" s="51"/>
      <c r="I160" s="47">
        <f>I162+I163+I164+I166</f>
        <v>33</v>
      </c>
    </row>
    <row r="161" spans="1:10" ht="31.2">
      <c r="A161" s="25" t="s">
        <v>369</v>
      </c>
      <c r="B161" s="12" t="s">
        <v>165</v>
      </c>
      <c r="C161" s="13" t="s">
        <v>65</v>
      </c>
      <c r="D161" s="13">
        <v>95638</v>
      </c>
      <c r="E161" s="28" t="s">
        <v>78</v>
      </c>
      <c r="F161" s="51" t="s">
        <v>315</v>
      </c>
      <c r="G161" s="51"/>
      <c r="H161" s="51"/>
      <c r="I161" s="47">
        <v>1</v>
      </c>
    </row>
    <row r="162" spans="1:10" ht="120.6" customHeight="1">
      <c r="A162" s="25" t="s">
        <v>370</v>
      </c>
      <c r="B162" s="12" t="s">
        <v>166</v>
      </c>
      <c r="C162" s="13" t="s">
        <v>65</v>
      </c>
      <c r="D162" s="13" t="s">
        <v>177</v>
      </c>
      <c r="E162" s="28" t="s">
        <v>321</v>
      </c>
      <c r="F162" s="51" t="s">
        <v>320</v>
      </c>
      <c r="G162" s="51"/>
      <c r="H162" s="51"/>
      <c r="I162" s="47">
        <v>7</v>
      </c>
    </row>
    <row r="163" spans="1:10" ht="135.6" customHeight="1">
      <c r="A163" s="25" t="s">
        <v>371</v>
      </c>
      <c r="B163" s="12" t="s">
        <v>86</v>
      </c>
      <c r="C163" s="13" t="s">
        <v>65</v>
      </c>
      <c r="D163" s="13" t="s">
        <v>178</v>
      </c>
      <c r="E163" s="28" t="s">
        <v>316</v>
      </c>
      <c r="F163" s="51" t="s">
        <v>317</v>
      </c>
      <c r="G163" s="51"/>
      <c r="H163" s="51"/>
      <c r="I163" s="47">
        <v>17</v>
      </c>
    </row>
    <row r="164" spans="1:10" ht="31.2">
      <c r="A164" s="25" t="s">
        <v>372</v>
      </c>
      <c r="B164" s="12" t="s">
        <v>167</v>
      </c>
      <c r="C164" s="13" t="s">
        <v>65</v>
      </c>
      <c r="D164" s="13" t="s">
        <v>179</v>
      </c>
      <c r="E164" s="28" t="s">
        <v>52</v>
      </c>
      <c r="F164" s="51" t="s">
        <v>318</v>
      </c>
      <c r="G164" s="51"/>
      <c r="H164" s="51"/>
      <c r="I164" s="47">
        <v>5</v>
      </c>
    </row>
    <row r="165" spans="1:10" ht="31.2">
      <c r="A165" s="25" t="s">
        <v>373</v>
      </c>
      <c r="B165" s="12" t="s">
        <v>168</v>
      </c>
      <c r="C165" s="13" t="s">
        <v>65</v>
      </c>
      <c r="D165" s="13" t="s">
        <v>180</v>
      </c>
      <c r="E165" s="28" t="s">
        <v>225</v>
      </c>
      <c r="F165" s="51" t="s">
        <v>319</v>
      </c>
      <c r="G165" s="51"/>
      <c r="H165" s="51"/>
      <c r="I165" s="47">
        <v>8</v>
      </c>
    </row>
    <row r="166" spans="1:10" ht="46.8">
      <c r="A166" s="25" t="s">
        <v>374</v>
      </c>
      <c r="B166" s="12" t="s">
        <v>169</v>
      </c>
      <c r="C166" s="13" t="s">
        <v>65</v>
      </c>
      <c r="D166" s="13">
        <v>86939</v>
      </c>
      <c r="E166" s="28" t="s">
        <v>225</v>
      </c>
      <c r="F166" s="51" t="s">
        <v>322</v>
      </c>
      <c r="G166" s="51"/>
      <c r="H166" s="51"/>
      <c r="I166" s="47">
        <v>4</v>
      </c>
    </row>
    <row r="167" spans="1:10" ht="131.4" customHeight="1">
      <c r="A167" s="25" t="s">
        <v>375</v>
      </c>
      <c r="B167" s="12" t="s">
        <v>170</v>
      </c>
      <c r="C167" s="13" t="s">
        <v>65</v>
      </c>
      <c r="D167" s="13">
        <v>94494</v>
      </c>
      <c r="E167" s="28" t="s">
        <v>186</v>
      </c>
      <c r="F167" s="51" t="s">
        <v>325</v>
      </c>
      <c r="G167" s="51"/>
      <c r="H167" s="51"/>
      <c r="I167" s="47">
        <v>16</v>
      </c>
      <c r="J167" s="9"/>
    </row>
    <row r="168" spans="1:10" ht="133.94999999999999" customHeight="1">
      <c r="A168" s="25" t="s">
        <v>376</v>
      </c>
      <c r="B168" s="12" t="s">
        <v>347</v>
      </c>
      <c r="C168" s="13" t="s">
        <v>65</v>
      </c>
      <c r="D168" s="13">
        <v>99635</v>
      </c>
      <c r="E168" s="28" t="s">
        <v>186</v>
      </c>
      <c r="F168" s="51" t="s">
        <v>317</v>
      </c>
      <c r="G168" s="51"/>
      <c r="H168" s="51"/>
      <c r="I168" s="47">
        <v>17</v>
      </c>
      <c r="J168" s="9"/>
    </row>
    <row r="169" spans="1:10" ht="132" customHeight="1">
      <c r="A169" s="25" t="s">
        <v>377</v>
      </c>
      <c r="B169" s="12" t="s">
        <v>171</v>
      </c>
      <c r="C169" s="13" t="s">
        <v>65</v>
      </c>
      <c r="D169" s="13" t="s">
        <v>181</v>
      </c>
      <c r="E169" s="28" t="s">
        <v>186</v>
      </c>
      <c r="F169" s="51" t="s">
        <v>326</v>
      </c>
      <c r="G169" s="51"/>
      <c r="H169" s="51"/>
      <c r="I169" s="47">
        <v>11</v>
      </c>
      <c r="J169" s="9"/>
    </row>
    <row r="170" spans="1:10" ht="70.95" customHeight="1">
      <c r="A170" s="25" t="s">
        <v>378</v>
      </c>
      <c r="B170" s="12" t="s">
        <v>84</v>
      </c>
      <c r="C170" s="13" t="s">
        <v>65</v>
      </c>
      <c r="D170" s="13" t="s">
        <v>182</v>
      </c>
      <c r="E170" s="28" t="s">
        <v>52</v>
      </c>
      <c r="F170" s="51" t="s">
        <v>327</v>
      </c>
      <c r="G170" s="51"/>
      <c r="H170" s="51"/>
      <c r="I170" s="47">
        <v>5</v>
      </c>
    </row>
    <row r="171" spans="1:10" ht="31.2">
      <c r="A171" s="25" t="s">
        <v>379</v>
      </c>
      <c r="B171" s="12" t="s">
        <v>348</v>
      </c>
      <c r="C171" s="13" t="s">
        <v>65</v>
      </c>
      <c r="D171" s="13">
        <v>88504</v>
      </c>
      <c r="E171" s="28" t="s">
        <v>186</v>
      </c>
      <c r="F171" s="51" t="s">
        <v>323</v>
      </c>
      <c r="G171" s="51"/>
      <c r="H171" s="51"/>
      <c r="I171" s="47">
        <v>3</v>
      </c>
    </row>
    <row r="172" spans="1:10" ht="118.5" customHeight="1">
      <c r="A172" s="25" t="s">
        <v>380</v>
      </c>
      <c r="B172" s="12" t="s">
        <v>83</v>
      </c>
      <c r="C172" s="13" t="s">
        <v>25</v>
      </c>
      <c r="D172" s="13" t="s">
        <v>183</v>
      </c>
      <c r="E172" s="28" t="s">
        <v>203</v>
      </c>
      <c r="F172" s="51" t="s">
        <v>323</v>
      </c>
      <c r="G172" s="51"/>
      <c r="H172" s="51"/>
      <c r="I172" s="47">
        <v>216.23</v>
      </c>
    </row>
    <row r="173" spans="1:10" ht="62.4">
      <c r="A173" s="25" t="s">
        <v>381</v>
      </c>
      <c r="B173" s="12" t="s">
        <v>172</v>
      </c>
      <c r="C173" s="13" t="s">
        <v>25</v>
      </c>
      <c r="D173" s="13">
        <v>91790</v>
      </c>
      <c r="E173" s="28" t="s">
        <v>324</v>
      </c>
      <c r="F173" s="51" t="s">
        <v>323</v>
      </c>
      <c r="G173" s="51"/>
      <c r="H173" s="51"/>
      <c r="I173" s="47">
        <v>208.25</v>
      </c>
    </row>
    <row r="174" spans="1:10" ht="112.5" customHeight="1">
      <c r="A174" s="25" t="s">
        <v>382</v>
      </c>
      <c r="B174" s="12" t="s">
        <v>82</v>
      </c>
      <c r="C174" s="13" t="s">
        <v>25</v>
      </c>
      <c r="D174" s="13" t="s">
        <v>184</v>
      </c>
      <c r="E174" s="28" t="s">
        <v>328</v>
      </c>
      <c r="F174" s="51" t="s">
        <v>323</v>
      </c>
      <c r="G174" s="51"/>
      <c r="H174" s="51"/>
      <c r="I174" s="47">
        <f>18.06+7.51</f>
        <v>25.57</v>
      </c>
    </row>
    <row r="175" spans="1:10" ht="62.4">
      <c r="A175" s="25" t="s">
        <v>383</v>
      </c>
      <c r="B175" s="12" t="s">
        <v>81</v>
      </c>
      <c r="C175" s="13" t="s">
        <v>25</v>
      </c>
      <c r="D175" s="13" t="s">
        <v>185</v>
      </c>
      <c r="E175" s="28" t="s">
        <v>204</v>
      </c>
      <c r="F175" s="51" t="s">
        <v>323</v>
      </c>
      <c r="G175" s="51"/>
      <c r="H175" s="51"/>
      <c r="I175" s="47">
        <v>35.229999999999997</v>
      </c>
    </row>
    <row r="176" spans="1:10" ht="46.8">
      <c r="A176" s="25" t="s">
        <v>384</v>
      </c>
      <c r="B176" s="12" t="s">
        <v>77</v>
      </c>
      <c r="C176" s="13" t="s">
        <v>25</v>
      </c>
      <c r="D176" s="13">
        <v>91784</v>
      </c>
      <c r="E176" s="28" t="s">
        <v>329</v>
      </c>
      <c r="F176" s="51" t="s">
        <v>323</v>
      </c>
      <c r="G176" s="51"/>
      <c r="H176" s="51"/>
      <c r="I176" s="47">
        <v>12.86</v>
      </c>
    </row>
    <row r="177" spans="1:9" ht="99" customHeight="1">
      <c r="A177" s="25" t="s">
        <v>385</v>
      </c>
      <c r="B177" s="12" t="s">
        <v>79</v>
      </c>
      <c r="C177" s="13" t="s">
        <v>25</v>
      </c>
      <c r="D177" s="13">
        <v>91785</v>
      </c>
      <c r="E177" s="28" t="s">
        <v>187</v>
      </c>
      <c r="F177" s="51" t="s">
        <v>323</v>
      </c>
      <c r="G177" s="51"/>
      <c r="H177" s="51"/>
      <c r="I177" s="47">
        <v>5.81</v>
      </c>
    </row>
    <row r="178" spans="1:9" ht="93" customHeight="1">
      <c r="A178" s="25" t="s">
        <v>386</v>
      </c>
      <c r="B178" s="12" t="s">
        <v>80</v>
      </c>
      <c r="C178" s="13" t="s">
        <v>25</v>
      </c>
      <c r="D178" s="13">
        <v>91788</v>
      </c>
      <c r="E178" s="28" t="s">
        <v>330</v>
      </c>
      <c r="F178" s="51" t="s">
        <v>323</v>
      </c>
      <c r="G178" s="51"/>
      <c r="H178" s="51"/>
      <c r="I178" s="47">
        <f>208.72+26.48</f>
        <v>235.2</v>
      </c>
    </row>
    <row r="179" spans="1:9" ht="15.6">
      <c r="A179" s="32">
        <v>17</v>
      </c>
      <c r="B179" s="31" t="s">
        <v>87</v>
      </c>
      <c r="C179" s="27"/>
      <c r="D179" s="28"/>
      <c r="E179" s="28"/>
      <c r="F179" s="28"/>
      <c r="G179" s="28"/>
      <c r="H179" s="28"/>
      <c r="I179" s="42"/>
    </row>
    <row r="180" spans="1:9" ht="31.2">
      <c r="A180" s="25" t="s">
        <v>97</v>
      </c>
      <c r="B180" s="26" t="s">
        <v>89</v>
      </c>
      <c r="C180" s="27" t="s">
        <v>33</v>
      </c>
      <c r="D180" s="28" t="s">
        <v>90</v>
      </c>
      <c r="E180" s="28" t="s">
        <v>91</v>
      </c>
      <c r="F180" s="28" t="s">
        <v>92</v>
      </c>
      <c r="G180" s="28">
        <v>1.22</v>
      </c>
      <c r="H180" s="28">
        <v>2</v>
      </c>
      <c r="I180" s="42">
        <f>12*(G180*H180)</f>
        <v>29.28</v>
      </c>
    </row>
    <row r="181" spans="1:9" ht="15.6">
      <c r="A181" s="32">
        <v>18</v>
      </c>
      <c r="B181" s="31" t="s">
        <v>93</v>
      </c>
      <c r="C181" s="27"/>
      <c r="D181" s="28"/>
      <c r="E181" s="28"/>
      <c r="F181" s="28"/>
      <c r="G181" s="28"/>
      <c r="H181" s="28"/>
      <c r="I181" s="42"/>
    </row>
    <row r="182" spans="1:9" ht="46.8">
      <c r="A182" s="25" t="s">
        <v>101</v>
      </c>
      <c r="B182" s="12" t="s">
        <v>147</v>
      </c>
      <c r="C182" s="13" t="s">
        <v>65</v>
      </c>
      <c r="D182" s="13" t="s">
        <v>155</v>
      </c>
      <c r="E182" s="28" t="s">
        <v>205</v>
      </c>
      <c r="F182" s="51" t="s">
        <v>331</v>
      </c>
      <c r="G182" s="51"/>
      <c r="H182" s="51"/>
      <c r="I182" s="47">
        <f>28+4+24+5</f>
        <v>61</v>
      </c>
    </row>
    <row r="183" spans="1:9" ht="81.75" customHeight="1">
      <c r="A183" s="25" t="s">
        <v>340</v>
      </c>
      <c r="B183" s="12" t="s">
        <v>148</v>
      </c>
      <c r="C183" s="13" t="s">
        <v>65</v>
      </c>
      <c r="D183" s="13">
        <v>97611</v>
      </c>
      <c r="E183" s="28" t="str">
        <f>E182</f>
        <v>BANHEIROS, PNE VESTIÁRIOS, ESPERA TIMES</v>
      </c>
      <c r="F183" s="51" t="s">
        <v>332</v>
      </c>
      <c r="G183" s="51"/>
      <c r="H183" s="51"/>
      <c r="I183" s="47">
        <v>28</v>
      </c>
    </row>
    <row r="184" spans="1:9" ht="57" customHeight="1">
      <c r="A184" s="25" t="s">
        <v>341</v>
      </c>
      <c r="B184" s="12" t="s">
        <v>149</v>
      </c>
      <c r="C184" s="13" t="s">
        <v>65</v>
      </c>
      <c r="D184" s="13" t="s">
        <v>156</v>
      </c>
      <c r="E184" s="28" t="s">
        <v>333</v>
      </c>
      <c r="F184" s="51" t="s">
        <v>334</v>
      </c>
      <c r="G184" s="51"/>
      <c r="H184" s="51"/>
      <c r="I184" s="47">
        <v>1</v>
      </c>
    </row>
    <row r="185" spans="1:9" ht="46.8">
      <c r="A185" s="25" t="s">
        <v>342</v>
      </c>
      <c r="B185" s="11" t="s">
        <v>150</v>
      </c>
      <c r="C185" s="13" t="s">
        <v>65</v>
      </c>
      <c r="D185" s="13" t="s">
        <v>157</v>
      </c>
      <c r="E185" s="28" t="s">
        <v>333</v>
      </c>
      <c r="F185" s="51" t="s">
        <v>334</v>
      </c>
      <c r="G185" s="51"/>
      <c r="H185" s="51"/>
      <c r="I185" s="47">
        <v>1</v>
      </c>
    </row>
    <row r="186" spans="1:9" ht="31.2">
      <c r="A186" s="25" t="s">
        <v>343</v>
      </c>
      <c r="B186" s="11" t="s">
        <v>151</v>
      </c>
      <c r="C186" s="13" t="s">
        <v>65</v>
      </c>
      <c r="D186" s="13" t="s">
        <v>158</v>
      </c>
      <c r="E186" s="28" t="s">
        <v>333</v>
      </c>
      <c r="F186" s="51" t="str">
        <f t="shared" ref="F186:F188" si="1">F185</f>
        <v xml:space="preserve">PRANCHA ELÉTRICA </v>
      </c>
      <c r="G186" s="51"/>
      <c r="H186" s="51"/>
      <c r="I186" s="47">
        <v>1</v>
      </c>
    </row>
    <row r="187" spans="1:9" ht="31.2">
      <c r="A187" s="25" t="s">
        <v>344</v>
      </c>
      <c r="B187" s="11" t="s">
        <v>152</v>
      </c>
      <c r="C187" s="13" t="s">
        <v>65</v>
      </c>
      <c r="D187" s="13" t="s">
        <v>159</v>
      </c>
      <c r="E187" s="28" t="s">
        <v>333</v>
      </c>
      <c r="F187" s="51" t="str">
        <f t="shared" si="1"/>
        <v xml:space="preserve">PRANCHA ELÉTRICA </v>
      </c>
      <c r="G187" s="51"/>
      <c r="H187" s="51"/>
      <c r="I187" s="47">
        <v>5</v>
      </c>
    </row>
    <row r="188" spans="1:9" ht="31.2">
      <c r="A188" s="25" t="s">
        <v>345</v>
      </c>
      <c r="B188" s="11" t="s">
        <v>153</v>
      </c>
      <c r="C188" s="13" t="s">
        <v>65</v>
      </c>
      <c r="D188" s="13" t="s">
        <v>160</v>
      </c>
      <c r="E188" s="28" t="s">
        <v>333</v>
      </c>
      <c r="F188" s="51" t="str">
        <f t="shared" si="1"/>
        <v xml:space="preserve">PRANCHA ELÉTRICA </v>
      </c>
      <c r="G188" s="51"/>
      <c r="H188" s="51"/>
      <c r="I188" s="47">
        <v>1</v>
      </c>
    </row>
    <row r="189" spans="1:9" ht="31.2">
      <c r="A189" s="25" t="s">
        <v>346</v>
      </c>
      <c r="B189" s="12" t="s">
        <v>154</v>
      </c>
      <c r="C189" s="13" t="s">
        <v>65</v>
      </c>
      <c r="D189" s="13" t="s">
        <v>161</v>
      </c>
      <c r="E189" s="28" t="s">
        <v>335</v>
      </c>
      <c r="F189" s="51" t="s">
        <v>162</v>
      </c>
      <c r="G189" s="51"/>
      <c r="H189" s="51"/>
      <c r="I189" s="47">
        <v>4</v>
      </c>
    </row>
    <row r="190" spans="1:9" ht="15.6">
      <c r="A190" s="32">
        <v>19</v>
      </c>
      <c r="B190" s="31" t="s">
        <v>96</v>
      </c>
      <c r="C190" s="27"/>
      <c r="D190" s="28"/>
      <c r="E190" s="28"/>
      <c r="F190" s="28" t="s">
        <v>196</v>
      </c>
      <c r="G190" s="28" t="s">
        <v>195</v>
      </c>
      <c r="H190" s="28" t="s">
        <v>194</v>
      </c>
      <c r="I190" s="42" t="s">
        <v>197</v>
      </c>
    </row>
    <row r="191" spans="1:9" ht="27" customHeight="1">
      <c r="A191" s="58" t="s">
        <v>387</v>
      </c>
      <c r="B191" s="59" t="s">
        <v>188</v>
      </c>
      <c r="C191" s="60" t="s">
        <v>25</v>
      </c>
      <c r="D191" s="51">
        <v>93190</v>
      </c>
      <c r="E191" s="51" t="s">
        <v>115</v>
      </c>
      <c r="F191" s="28" t="s">
        <v>189</v>
      </c>
      <c r="G191" s="28" t="s">
        <v>192</v>
      </c>
      <c r="H191" s="28">
        <v>31</v>
      </c>
      <c r="I191" s="42">
        <v>18.600000000000001</v>
      </c>
    </row>
    <row r="192" spans="1:9" ht="27" customHeight="1">
      <c r="A192" s="58"/>
      <c r="B192" s="59"/>
      <c r="C192" s="60"/>
      <c r="D192" s="51"/>
      <c r="E192" s="51"/>
      <c r="F192" s="28" t="s">
        <v>190</v>
      </c>
      <c r="G192" s="28" t="s">
        <v>193</v>
      </c>
      <c r="H192" s="28">
        <v>9</v>
      </c>
      <c r="I192" s="42">
        <v>7.2</v>
      </c>
    </row>
    <row r="193" spans="1:10" ht="27.75" customHeight="1">
      <c r="A193" s="58"/>
      <c r="B193" s="59"/>
      <c r="C193" s="60"/>
      <c r="D193" s="51"/>
      <c r="E193" s="51"/>
      <c r="F193" s="28" t="s">
        <v>191</v>
      </c>
      <c r="G193" s="28" t="s">
        <v>193</v>
      </c>
      <c r="H193" s="28">
        <v>5</v>
      </c>
      <c r="I193" s="42">
        <v>5</v>
      </c>
    </row>
    <row r="194" spans="1:10" ht="17.25" customHeight="1">
      <c r="A194" s="25"/>
      <c r="B194" s="26"/>
      <c r="C194" s="27"/>
      <c r="D194" s="28"/>
      <c r="E194" s="28"/>
      <c r="F194" s="28"/>
      <c r="G194" s="28"/>
      <c r="H194" s="28" t="s">
        <v>227</v>
      </c>
      <c r="I194" s="42">
        <f>SUM(I191:I193)</f>
        <v>30.8</v>
      </c>
    </row>
    <row r="195" spans="1:10" ht="15.6">
      <c r="A195" s="32">
        <v>20</v>
      </c>
      <c r="B195" s="31" t="s">
        <v>100</v>
      </c>
      <c r="C195" s="27"/>
      <c r="D195" s="28"/>
      <c r="E195" s="28"/>
      <c r="F195" s="28"/>
      <c r="G195" s="28"/>
      <c r="H195" s="28"/>
      <c r="I195" s="42"/>
    </row>
    <row r="196" spans="1:10" ht="93.6">
      <c r="A196" s="25" t="s">
        <v>146</v>
      </c>
      <c r="B196" s="26" t="s">
        <v>102</v>
      </c>
      <c r="C196" s="27" t="s">
        <v>17</v>
      </c>
      <c r="D196" s="28">
        <v>99814</v>
      </c>
      <c r="E196" s="28" t="s">
        <v>336</v>
      </c>
      <c r="F196" s="51" t="s">
        <v>226</v>
      </c>
      <c r="G196" s="51"/>
      <c r="H196" s="51"/>
      <c r="I196" s="42">
        <v>740.46</v>
      </c>
    </row>
    <row r="197" spans="1:10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10" ht="15.75" customHeight="1">
      <c r="A198" s="14"/>
      <c r="B198" s="14"/>
      <c r="C198" s="56"/>
      <c r="D198" s="56"/>
      <c r="E198" s="56"/>
      <c r="F198" s="14"/>
      <c r="G198" s="14"/>
      <c r="H198" s="15"/>
      <c r="I198" s="48"/>
      <c r="J198" s="9"/>
    </row>
    <row r="199" spans="1:10" ht="15.75" customHeight="1">
      <c r="A199" s="14"/>
      <c r="B199" s="14"/>
      <c r="C199" s="57"/>
      <c r="D199" s="57"/>
      <c r="E199" s="57"/>
      <c r="F199" s="14"/>
      <c r="G199" s="14"/>
      <c r="H199" s="16"/>
      <c r="I199" s="16"/>
      <c r="J199" s="9"/>
    </row>
    <row r="200" spans="1:10">
      <c r="A200" s="14"/>
      <c r="B200" s="14"/>
      <c r="C200" s="82" t="s">
        <v>208</v>
      </c>
      <c r="D200" s="83"/>
      <c r="E200" s="83"/>
      <c r="F200" s="14"/>
      <c r="G200" s="14"/>
      <c r="H200" s="16"/>
      <c r="I200" s="16"/>
      <c r="J200" s="9"/>
    </row>
    <row r="201" spans="1:10">
      <c r="A201" s="14"/>
      <c r="B201" s="14"/>
      <c r="C201" s="83"/>
      <c r="D201" s="83"/>
      <c r="E201" s="83"/>
      <c r="F201" s="14"/>
      <c r="G201" s="14"/>
      <c r="H201" s="14"/>
      <c r="I201" s="14"/>
    </row>
    <row r="202" spans="1:10">
      <c r="A202" s="14"/>
      <c r="B202" s="14"/>
      <c r="C202" s="83" t="s">
        <v>349</v>
      </c>
      <c r="D202" s="83"/>
      <c r="E202" s="83"/>
      <c r="F202" s="14"/>
      <c r="G202" s="14"/>
      <c r="H202" s="14"/>
      <c r="I202" s="14"/>
    </row>
  </sheetData>
  <mergeCells count="261">
    <mergeCell ref="A67:A78"/>
    <mergeCell ref="B67:B78"/>
    <mergeCell ref="C67:C78"/>
    <mergeCell ref="D67:D78"/>
    <mergeCell ref="D142:D148"/>
    <mergeCell ref="I149:I154"/>
    <mergeCell ref="E78:H78"/>
    <mergeCell ref="C135:C141"/>
    <mergeCell ref="D135:D141"/>
    <mergeCell ref="C200:E201"/>
    <mergeCell ref="C202:E202"/>
    <mergeCell ref="I125:I129"/>
    <mergeCell ref="A125:A129"/>
    <mergeCell ref="B125:B129"/>
    <mergeCell ref="C125:C129"/>
    <mergeCell ref="D125:D129"/>
    <mergeCell ref="A149:A154"/>
    <mergeCell ref="B149:B154"/>
    <mergeCell ref="C149:C154"/>
    <mergeCell ref="D149:D154"/>
    <mergeCell ref="F142:H142"/>
    <mergeCell ref="I142:I148"/>
    <mergeCell ref="F143:H143"/>
    <mergeCell ref="F144:H144"/>
    <mergeCell ref="F145:H145"/>
    <mergeCell ref="F146:H146"/>
    <mergeCell ref="F147:H147"/>
    <mergeCell ref="F148:H148"/>
    <mergeCell ref="A142:A148"/>
    <mergeCell ref="B142:B148"/>
    <mergeCell ref="C142:C148"/>
    <mergeCell ref="I115:I122"/>
    <mergeCell ref="I107:I114"/>
    <mergeCell ref="F135:H135"/>
    <mergeCell ref="I135:I141"/>
    <mergeCell ref="F136:H136"/>
    <mergeCell ref="F137:H137"/>
    <mergeCell ref="F138:H138"/>
    <mergeCell ref="F139:H139"/>
    <mergeCell ref="F140:H140"/>
    <mergeCell ref="F141:H141"/>
    <mergeCell ref="I93:I99"/>
    <mergeCell ref="F98:H98"/>
    <mergeCell ref="F99:H99"/>
    <mergeCell ref="A93:A99"/>
    <mergeCell ref="B93:B99"/>
    <mergeCell ref="C93:C99"/>
    <mergeCell ref="D93:D99"/>
    <mergeCell ref="F100:H100"/>
    <mergeCell ref="F101:H101"/>
    <mergeCell ref="A100:A106"/>
    <mergeCell ref="B100:B106"/>
    <mergeCell ref="C100:C106"/>
    <mergeCell ref="D100:D106"/>
    <mergeCell ref="I100:I106"/>
    <mergeCell ref="F93:H93"/>
    <mergeCell ref="F94:H94"/>
    <mergeCell ref="F95:H95"/>
    <mergeCell ref="F96:H96"/>
    <mergeCell ref="F97:H97"/>
    <mergeCell ref="F102:H102"/>
    <mergeCell ref="F103:H103"/>
    <mergeCell ref="F104:H104"/>
    <mergeCell ref="F105:H105"/>
    <mergeCell ref="I86:I92"/>
    <mergeCell ref="F84:H84"/>
    <mergeCell ref="F82:H82"/>
    <mergeCell ref="F65:H65"/>
    <mergeCell ref="F66:H66"/>
    <mergeCell ref="F90:H90"/>
    <mergeCell ref="F91:H91"/>
    <mergeCell ref="F92:H92"/>
    <mergeCell ref="F165:H165"/>
    <mergeCell ref="F166:H166"/>
    <mergeCell ref="F167:H167"/>
    <mergeCell ref="F168:H168"/>
    <mergeCell ref="F169:H169"/>
    <mergeCell ref="F170:H170"/>
    <mergeCell ref="F174:H174"/>
    <mergeCell ref="F175:H175"/>
    <mergeCell ref="A61:A66"/>
    <mergeCell ref="B61:B66"/>
    <mergeCell ref="C61:C66"/>
    <mergeCell ref="D61:D66"/>
    <mergeCell ref="F86:H86"/>
    <mergeCell ref="F87:H87"/>
    <mergeCell ref="F88:H88"/>
    <mergeCell ref="F89:H89"/>
    <mergeCell ref="A86:A92"/>
    <mergeCell ref="B86:B92"/>
    <mergeCell ref="C86:C92"/>
    <mergeCell ref="D86:D92"/>
    <mergeCell ref="A115:A122"/>
    <mergeCell ref="B115:B122"/>
    <mergeCell ref="C115:C122"/>
    <mergeCell ref="D115:D122"/>
    <mergeCell ref="F156:H156"/>
    <mergeCell ref="F157:H157"/>
    <mergeCell ref="F158:H158"/>
    <mergeCell ref="F159:H159"/>
    <mergeCell ref="F160:H160"/>
    <mergeCell ref="F161:H161"/>
    <mergeCell ref="F162:H162"/>
    <mergeCell ref="F163:H163"/>
    <mergeCell ref="F164:H164"/>
    <mergeCell ref="A54:A55"/>
    <mergeCell ref="B54:B55"/>
    <mergeCell ref="C54:C55"/>
    <mergeCell ref="D54:D55"/>
    <mergeCell ref="F54:H55"/>
    <mergeCell ref="I54:I55"/>
    <mergeCell ref="A58:A59"/>
    <mergeCell ref="B58:B59"/>
    <mergeCell ref="C58:C59"/>
    <mergeCell ref="D58:D59"/>
    <mergeCell ref="F58:H59"/>
    <mergeCell ref="I58:I59"/>
    <mergeCell ref="E54:E55"/>
    <mergeCell ref="F56:H56"/>
    <mergeCell ref="F57:H57"/>
    <mergeCell ref="E58:E59"/>
    <mergeCell ref="I48:I49"/>
    <mergeCell ref="E48:E49"/>
    <mergeCell ref="F44:H44"/>
    <mergeCell ref="F29:H29"/>
    <mergeCell ref="F85:H85"/>
    <mergeCell ref="A50:A51"/>
    <mergeCell ref="B50:B51"/>
    <mergeCell ref="C50:C51"/>
    <mergeCell ref="D50:D51"/>
    <mergeCell ref="A48:A49"/>
    <mergeCell ref="B48:B49"/>
    <mergeCell ref="C48:C49"/>
    <mergeCell ref="D48:D49"/>
    <mergeCell ref="F48:H49"/>
    <mergeCell ref="F60:H60"/>
    <mergeCell ref="F79:H79"/>
    <mergeCell ref="F80:H80"/>
    <mergeCell ref="F81:H81"/>
    <mergeCell ref="D42:D43"/>
    <mergeCell ref="F42:H43"/>
    <mergeCell ref="F83:H83"/>
    <mergeCell ref="A37:A40"/>
    <mergeCell ref="B37:B40"/>
    <mergeCell ref="C37:C40"/>
    <mergeCell ref="I50:I51"/>
    <mergeCell ref="F52:H52"/>
    <mergeCell ref="F53:H53"/>
    <mergeCell ref="E50:E51"/>
    <mergeCell ref="F50:H51"/>
    <mergeCell ref="F61:H61"/>
    <mergeCell ref="F62:H62"/>
    <mergeCell ref="F63:H63"/>
    <mergeCell ref="F64:H64"/>
    <mergeCell ref="I61:I66"/>
    <mergeCell ref="I35:I36"/>
    <mergeCell ref="A35:A36"/>
    <mergeCell ref="B35:B36"/>
    <mergeCell ref="C35:C36"/>
    <mergeCell ref="D35:D36"/>
    <mergeCell ref="F35:H36"/>
    <mergeCell ref="I37:I40"/>
    <mergeCell ref="A42:A43"/>
    <mergeCell ref="B42:B43"/>
    <mergeCell ref="C42:C43"/>
    <mergeCell ref="F41:H41"/>
    <mergeCell ref="I42:I43"/>
    <mergeCell ref="D37:D40"/>
    <mergeCell ref="E37:E40"/>
    <mergeCell ref="F37:H40"/>
    <mergeCell ref="A33:A34"/>
    <mergeCell ref="B33:B34"/>
    <mergeCell ref="C33:C34"/>
    <mergeCell ref="D33:D34"/>
    <mergeCell ref="F33:H34"/>
    <mergeCell ref="I33:I34"/>
    <mergeCell ref="A30:A32"/>
    <mergeCell ref="B30:B32"/>
    <mergeCell ref="C30:C32"/>
    <mergeCell ref="D30:D32"/>
    <mergeCell ref="F30:H32"/>
    <mergeCell ref="I30:I32"/>
    <mergeCell ref="E31:E32"/>
    <mergeCell ref="A1:I1"/>
    <mergeCell ref="A2:I2"/>
    <mergeCell ref="A3:B3"/>
    <mergeCell ref="C3:I7"/>
    <mergeCell ref="A4:B4"/>
    <mergeCell ref="A5:B5"/>
    <mergeCell ref="A6:B6"/>
    <mergeCell ref="A7:B7"/>
    <mergeCell ref="I18:I21"/>
    <mergeCell ref="A18:A21"/>
    <mergeCell ref="B18:B21"/>
    <mergeCell ref="C18:C21"/>
    <mergeCell ref="D18:D21"/>
    <mergeCell ref="E18:E21"/>
    <mergeCell ref="F18:H21"/>
    <mergeCell ref="A8:I8"/>
    <mergeCell ref="A9:A10"/>
    <mergeCell ref="B9:B10"/>
    <mergeCell ref="C9:C10"/>
    <mergeCell ref="D9:D10"/>
    <mergeCell ref="E9:E10"/>
    <mergeCell ref="I9:I10"/>
    <mergeCell ref="F26:H26"/>
    <mergeCell ref="A27:A28"/>
    <mergeCell ref="B27:B28"/>
    <mergeCell ref="C27:C28"/>
    <mergeCell ref="D27:D28"/>
    <mergeCell ref="F27:H28"/>
    <mergeCell ref="I27:I28"/>
    <mergeCell ref="F22:H22"/>
    <mergeCell ref="F24:H24"/>
    <mergeCell ref="F25:H25"/>
    <mergeCell ref="F196:H196"/>
    <mergeCell ref="D198:E199"/>
    <mergeCell ref="A191:A193"/>
    <mergeCell ref="B191:B193"/>
    <mergeCell ref="C191:C193"/>
    <mergeCell ref="D191:D193"/>
    <mergeCell ref="E191:E193"/>
    <mergeCell ref="C198:C199"/>
    <mergeCell ref="F171:H171"/>
    <mergeCell ref="F172:H172"/>
    <mergeCell ref="F173:H173"/>
    <mergeCell ref="F189:H189"/>
    <mergeCell ref="F188:H188"/>
    <mergeCell ref="F185:H185"/>
    <mergeCell ref="F186:H186"/>
    <mergeCell ref="F176:H176"/>
    <mergeCell ref="F177:H177"/>
    <mergeCell ref="F178:H178"/>
    <mergeCell ref="F187:H187"/>
    <mergeCell ref="F182:H182"/>
    <mergeCell ref="F183:H183"/>
    <mergeCell ref="F184:H184"/>
    <mergeCell ref="F106:H106"/>
    <mergeCell ref="F115:H115"/>
    <mergeCell ref="F155:H155"/>
    <mergeCell ref="A108:A114"/>
    <mergeCell ref="B108:B114"/>
    <mergeCell ref="C108:C114"/>
    <mergeCell ref="D108:D114"/>
    <mergeCell ref="F108:H108"/>
    <mergeCell ref="F109:H109"/>
    <mergeCell ref="F110:H110"/>
    <mergeCell ref="F111:H111"/>
    <mergeCell ref="F112:H112"/>
    <mergeCell ref="F113:H113"/>
    <mergeCell ref="F114:H114"/>
    <mergeCell ref="E121:E122"/>
    <mergeCell ref="F121:H122"/>
    <mergeCell ref="F107:H107"/>
    <mergeCell ref="F116:H116"/>
    <mergeCell ref="F117:H117"/>
    <mergeCell ref="F118:H118"/>
    <mergeCell ref="F119:H119"/>
    <mergeCell ref="F120:H120"/>
    <mergeCell ref="A135:A141"/>
    <mergeCell ref="B135:B141"/>
  </mergeCells>
  <phoneticPr fontId="12" type="noConversion"/>
  <pageMargins left="0.51181102362204722" right="0.51181102362204722" top="0.19685039370078741" bottom="0.19685039370078741" header="0.11811023622047245" footer="0.19685039370078741"/>
  <pageSetup paperSize="9" scale="57" orientation="landscape" r:id="rId1"/>
  <rowBreaks count="9" manualBreakCount="9">
    <brk id="28" max="8" man="1"/>
    <brk id="52" max="8" man="1"/>
    <brk id="78" max="8" man="1"/>
    <brk id="133" max="8" man="1"/>
    <brk id="154" max="8" man="1"/>
    <brk id="162" max="8" man="1"/>
    <brk id="169" max="8" man="1"/>
    <brk id="178" max="8" man="1"/>
    <brk id="189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</dc:creator>
  <cp:lastModifiedBy>Paulo Víctor</cp:lastModifiedBy>
  <cp:lastPrinted>2020-12-09T12:27:49Z</cp:lastPrinted>
  <dcterms:created xsi:type="dcterms:W3CDTF">2020-05-14T11:22:48Z</dcterms:created>
  <dcterms:modified xsi:type="dcterms:W3CDTF">2020-12-09T12:53:25Z</dcterms:modified>
</cp:coreProperties>
</file>