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ner\Desktop\Nova pasta\"/>
    </mc:Choice>
  </mc:AlternateContent>
  <xr:revisionPtr revIDLastSave="0" documentId="13_ncr:1_{50FAF0C9-A894-4DB5-A801-E0AA3CD3F4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mória de Calcul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18" i="1"/>
  <c r="I38" i="1" l="1"/>
  <c r="I41" i="1" l="1"/>
  <c r="I11" i="1" l="1"/>
  <c r="I26" i="1" l="1"/>
  <c r="I20" i="1"/>
  <c r="I45" i="1"/>
  <c r="I15" i="1"/>
  <c r="I14" i="1"/>
  <c r="I10" i="1" l="1"/>
</calcChain>
</file>

<file path=xl/sharedStrings.xml><?xml version="1.0" encoding="utf-8"?>
<sst xmlns="http://schemas.openxmlformats.org/spreadsheetml/2006/main" count="174" uniqueCount="127">
  <si>
    <t xml:space="preserve">MEMÓRIA DE CÁLCULO </t>
  </si>
  <si>
    <t>Prefeitura Municipal de CARMO DO PARANAIBA</t>
  </si>
  <si>
    <t>Local: CARMO DO PARANAIBA - MG</t>
  </si>
  <si>
    <t>Item</t>
  </si>
  <si>
    <t>Descrição dos Serviços</t>
  </si>
  <si>
    <t>Unid.</t>
  </si>
  <si>
    <t>Código SINAPI</t>
  </si>
  <si>
    <t>Local</t>
  </si>
  <si>
    <t>Dimensões</t>
  </si>
  <si>
    <t>Quantidade</t>
  </si>
  <si>
    <t>a</t>
  </si>
  <si>
    <t>b</t>
  </si>
  <si>
    <t>c</t>
  </si>
  <si>
    <t>SERVIÇOS PRELIMINARES</t>
  </si>
  <si>
    <t>M2</t>
  </si>
  <si>
    <t>PLACA</t>
  </si>
  <si>
    <t/>
  </si>
  <si>
    <t>4.1</t>
  </si>
  <si>
    <t>5.1</t>
  </si>
  <si>
    <t>6.1</t>
  </si>
  <si>
    <t>M3</t>
  </si>
  <si>
    <t>LIMPEZA GERAL</t>
  </si>
  <si>
    <t>PLACA DE OBRA (PARA CONSTRUCAO CIVIL) EM CHAPA GALVANIZADA *N. 22*, ADESIVADA, DE *2,0 X 1,125* M</t>
  </si>
  <si>
    <t>1.1</t>
  </si>
  <si>
    <t>2.1</t>
  </si>
  <si>
    <t>7.1</t>
  </si>
  <si>
    <t>4.2</t>
  </si>
  <si>
    <t>3.1</t>
  </si>
  <si>
    <t>M</t>
  </si>
  <si>
    <t>6.2</t>
  </si>
  <si>
    <t>4.3</t>
  </si>
  <si>
    <t>KG</t>
  </si>
  <si>
    <t xml:space="preserve">PILAR ALVENARIA </t>
  </si>
  <si>
    <t>MONTAGEM E DESMONTAGEM DE FÔRMA DE PILARES RETANGULARES E ESTRUTURAS SIMILARES COM ÁREA MÉDIA DAS SEÇÕES MENOR OU IGUAL A 0,25 M², PÉ-DIREITO SIMPLES, EM MADEIRA SERRADA, 1 UTILIZAÇÃO. AF_12/2015</t>
  </si>
  <si>
    <t>CONCRETAGEM DE PILARES, FCK = 25 MPA,  COM USO DE BALDES EM EDIFICAÇÃO COM SEÇÃO MÉDIA DE PILARES MENOR OU IGUAL A 0,25 M² - LANÇAMENTO, ADENSAMENTO E ACABAMENTO. AF_12/2015</t>
  </si>
  <si>
    <t>ARMAÇÃO DE PILAR OU VIGA DE UMA ESTRUTURA CONVENCIONAL DE CONCRETO ARMADO EM UMA EDIFICAÇÃO TÉRREA OU SOBRADO UTILIZANDO AÇO CA-60 DE 5,0 MM - MONTAGEM. AF_12/2015</t>
  </si>
  <si>
    <t>PONTE DA BARRA</t>
  </si>
  <si>
    <t>ALVENARIA DE BLOCO DE CONCRETO</t>
  </si>
  <si>
    <t>2.2</t>
  </si>
  <si>
    <t>ALVENARIA DE VEDAÇÃO DE BLOCOS VAZADOS DE CONCRETO DE 19X19X39CM (ESPESSURA 19CM) DE PAREDES COM ÁREA LÍQUIDA MAIOR OU IGUAL A 6M² COM VÃOS E ARGAMASSA DE ASSENTAMENTO COM PREPARO EM BETONEIRA. AF_06/2014</t>
  </si>
  <si>
    <t>7,20x5</t>
  </si>
  <si>
    <t>CONCRETO FCK = 15MPA, TRAÇO 1:3,4:3,5 (CIMENTO/ AREIA MÉDIA/ BRITA 1)  - PREPARO MECÂNICO COM BETONEIRA 400 L. AF_07/2016</t>
  </si>
  <si>
    <t>BLOCOS DE CONCRETO CHEIO</t>
  </si>
  <si>
    <t>(0,39x0,19x0,19)x366</t>
  </si>
  <si>
    <t>ATERRO</t>
  </si>
  <si>
    <t>APLICAÇÃO DE PEDRA DE MÃO EM SAPATAS, ARRIMOS E TUBULÕES</t>
  </si>
  <si>
    <t>ED-48326</t>
  </si>
  <si>
    <t>(4x2,50x5)+(7x2,50x5/2)</t>
  </si>
  <si>
    <t>CONCRETAGEM DE RADIER, PISO OU LAJE SOBRE SOLO, FCK 30 MPA, PARA ESPESSURA DE 10 CM - LANÇAMENTO, ADENSAMENTO E ACABAMENTO. AF_09/2017</t>
  </si>
  <si>
    <t>3.2</t>
  </si>
  <si>
    <t>PEDRAS DE MÃO ATRAS DO MURO DE ARRIMO</t>
  </si>
  <si>
    <t>ESTRUTURAS DE CONCRETO ARMADO - PILARES</t>
  </si>
  <si>
    <t>ESTRUTURAS DE CONCRETO ARMADO - BLOCOS</t>
  </si>
  <si>
    <t>ESTRUTURAS DE CONCRETO ARMADO - VIGAS</t>
  </si>
  <si>
    <t>LIMPEZA FINAL PARA ENTREGA DA OBRA</t>
  </si>
  <si>
    <t>ED-50266</t>
  </si>
  <si>
    <t>LIMPEZA GERAL PARA ENTREGA</t>
  </si>
  <si>
    <t>(4x2,50)+(7x2,50)/2</t>
  </si>
  <si>
    <t>FUNDAÇÃO - ESTACAS</t>
  </si>
  <si>
    <t>ESTACA ESCAVADA MECANICAMENTE, SEM FLUIDO ESTABILIZANTE, COM 25CM DE DIÂMETRO, CONCRETO LANÇADO POR CAMINHÃO BETONEIRA (EXCLUSIVE MOBILIZAÇÃO E DESMOBILIZAÇÃO). AF_01/2020</t>
  </si>
  <si>
    <t>ESTACAS</t>
  </si>
  <si>
    <t>8 ESTACAS C/ 6,50</t>
  </si>
  <si>
    <t>ARMAÇÃO UTILIZANDO AÇO CA-25 DE 8,0 MM - MONTAGEM. AF_12/2015</t>
  </si>
  <si>
    <t>92883</t>
  </si>
  <si>
    <t>PROJETO ESTRUTURAL</t>
  </si>
  <si>
    <t>160m</t>
  </si>
  <si>
    <t>172,80M</t>
  </si>
  <si>
    <t>CORTE E DOBRA DE AÇO CA-60, DIÂMETRO DE 5,0 MM, UTILIZADO EM ESTRUTURAS DIVERSAS, EXCETO LAJES. AF_12/2015</t>
  </si>
  <si>
    <t>((5x0,20)x2)x4</t>
  </si>
  <si>
    <t>(0,20x0,40x5,00)x4</t>
  </si>
  <si>
    <t>262,80m</t>
  </si>
  <si>
    <t>ARMAÇÃO DE PILAR OU VIGA DE UMA ESTRUTURA CONVENCIONAL DE CONCRETO ARMADO EM UM EDIFÍCIO DE MÚLTIPLOS PAVIMENTOS UTILIZANDO AÇO CA-50 DE 12,5 MM - MONTAGEM. AF_12/2015</t>
  </si>
  <si>
    <t>148,80m</t>
  </si>
  <si>
    <t>FABRICAÇÃO DE FÔRMA PARA PILARES E ESTRUTURAS SIMILARES, EM CHAPA DE MADEIRA COMPENSADA RESINADA, E = 17 MM. AF_09/2020</t>
  </si>
  <si>
    <t>92263</t>
  </si>
  <si>
    <t>5.3</t>
  </si>
  <si>
    <t>5.4</t>
  </si>
  <si>
    <t>6.3</t>
  </si>
  <si>
    <t>6.4</t>
  </si>
  <si>
    <t>FABRICAÇÃO, MONTAGEM E DESMONTAGEM DE FÔRMA PARA BLOCO DE COROAMENTO, EM MADEIRA SERRADA, E=25 MM, 4 UTILIZAÇÕES. AF_06/2017</t>
  </si>
  <si>
    <t>96534</t>
  </si>
  <si>
    <t>BLOCO DE COROAMENTO</t>
  </si>
  <si>
    <t>(1,40x0,50x0,60)x4</t>
  </si>
  <si>
    <t>CONCRETAGEM DE BLOCOS DE COROAMENTO E VIGAS BALDRAME, FCK 30 MPA, COM USO DE JERICA  LANÇAMENTO, ADENSAMENTO E ACABAMENTO. AF_06/2017</t>
  </si>
  <si>
    <t>96555</t>
  </si>
  <si>
    <t>ARMAÇÃO DE BLOCO, VIGA BALDRAME OU SAPATA UTILIZANDO AÇO CA-50 DE 6,3 MM - MONTAGEM. AF_06/2017</t>
  </si>
  <si>
    <t>ARMAÇÃO DE BLOCO, VIGA BALDRAME OU SAPATA UTILIZANDO AÇO CA-50 DE 10 MM - MONTAGEM. AF_06/2017</t>
  </si>
  <si>
    <t>96544</t>
  </si>
  <si>
    <t>96546</t>
  </si>
  <si>
    <t>109,20m</t>
  </si>
  <si>
    <t>PONTE - MADEIRAMENTO</t>
  </si>
  <si>
    <t>TABULEIRO</t>
  </si>
  <si>
    <t>COMP 01</t>
  </si>
  <si>
    <t>EXECUÇÃO DE PISO DE MADEIRA</t>
  </si>
  <si>
    <t>VIGAS E CINTAS</t>
  </si>
  <si>
    <t>(7,35x0,30)x4 + (3,95x0,30)x2 + (3,30x0,30)x2 + (1,90x0,30)x2 +(7,28x0,20)x2</t>
  </si>
  <si>
    <t>0,441+0,441+0,237+0,583+0,114+0,198</t>
  </si>
  <si>
    <t>COMP 02</t>
  </si>
  <si>
    <t>MOVIMENTAÇÃO DE CURSO DO RIO</t>
  </si>
  <si>
    <t>MOVIMENTO DE TERRA</t>
  </si>
  <si>
    <t>30x4x0,30</t>
  </si>
  <si>
    <t>1.2</t>
  </si>
  <si>
    <t>5.2</t>
  </si>
  <si>
    <t>MURO DE ARRIMO</t>
  </si>
  <si>
    <t>Ponte = 8m / largura = 0,30 =&gt; 27 peças de 4m + 32m de trilho (60cm de lagura com 8m de comprimeiro cada)</t>
  </si>
  <si>
    <t>7.2</t>
  </si>
  <si>
    <t>7.3</t>
  </si>
  <si>
    <t>7.4</t>
  </si>
  <si>
    <t>7.5</t>
  </si>
  <si>
    <t>8.1</t>
  </si>
  <si>
    <t>9.1</t>
  </si>
  <si>
    <t xml:space="preserve">Fernando Ferreira Rocha
Engenheiro Civil – CREA: MG –77437/D
</t>
  </si>
  <si>
    <t>6.5</t>
  </si>
  <si>
    <t>10.1</t>
  </si>
  <si>
    <t>PONTE - VIGAS I</t>
  </si>
  <si>
    <t>VIGA METÁLICA EM PERFIL LAMINADO OU SOLDADO EM AÇO ESTRUTURAL, COM CONEXÕES PARAFUSADAS, INCLUSOS MÃO DE OBRA, TRANSPORTE E IÇAMENTO UTILIZANDO GUINDASTE - FORNECIMENTO E INSTALAÇÃO. AF_01/2020_P</t>
  </si>
  <si>
    <t xml:space="preserve">VIGAS DA PONTE - perfil HP 250 x 62,0 (H)
</t>
  </si>
  <si>
    <t>Data:  17 DE FEVEREIRO DE 2021</t>
  </si>
  <si>
    <t>6 CAMADAS A CADA METRO DE PEDRA, SENDO A ULTIMA POR CIMA COMO CONTRA PISO</t>
  </si>
  <si>
    <t>((4x2,50x0,10)+(7x2,50x0,10)/2)x6</t>
  </si>
  <si>
    <t>93414</t>
  </si>
  <si>
    <t>H</t>
  </si>
  <si>
    <t>GERADOR PORTÁTIL MONOFÁSICO, POTÊNCIA 5500 VA, MOTOR A GASOLINA, POTÊNCIA DO MOTOR 13 CV - MATERIAIS NA OPERAÇÃO. AF_03/2016</t>
  </si>
  <si>
    <t>FUNCIONAMENTO DOS EQUIPAMENTOS</t>
  </si>
  <si>
    <t>9 horas diárias x 5 dias na semana x 3 meses</t>
  </si>
  <si>
    <t>1.3</t>
  </si>
  <si>
    <t>4 vigas com 10,50m cada + travamentos 20m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</si>
</sst>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times Roman"/>
    </font>
    <font>
      <sz val="12"/>
      <color theme="1"/>
      <name val="times Roman"/>
    </font>
    <font>
      <sz val="12"/>
      <name val="Times12"/>
    </font>
    <font>
      <b/>
      <sz val="16"/>
      <color theme="1"/>
      <name val="Times New Roman"/>
      <family val="1"/>
    </font>
    <font>
      <sz val="16"/>
      <color theme="1"/>
      <name val="Arial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right" vertical="center" wrapText="1"/>
    </xf>
    <xf numFmtId="0" fontId="8" fillId="0" borderId="0" xfId="0" applyFont="1" applyFill="1"/>
    <xf numFmtId="165" fontId="8" fillId="0" borderId="0" xfId="0" applyNumberFormat="1" applyFont="1" applyFill="1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3" fontId="9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164" fontId="9" fillId="0" borderId="1" xfId="2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Separador de milhares 2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="74" zoomScaleNormal="74" workbookViewId="0">
      <selection activeCell="O39" sqref="O39"/>
    </sheetView>
  </sheetViews>
  <sheetFormatPr defaultRowHeight="15"/>
  <cols>
    <col min="1" max="1" width="27.7109375" customWidth="1"/>
    <col min="2" max="2" width="82.7109375" customWidth="1"/>
    <col min="3" max="3" width="13" customWidth="1"/>
    <col min="4" max="4" width="18.28515625" customWidth="1"/>
    <col min="5" max="5" width="28.42578125" customWidth="1"/>
    <col min="6" max="6" width="14.42578125" customWidth="1"/>
    <col min="7" max="7" width="17.5703125" customWidth="1"/>
    <col min="8" max="8" width="13.42578125" customWidth="1"/>
    <col min="9" max="9" width="22.5703125" customWidth="1"/>
  </cols>
  <sheetData>
    <row r="1" spans="1:9" ht="20.2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9">
      <c r="A2" s="65"/>
      <c r="B2" s="65"/>
      <c r="C2" s="65"/>
      <c r="D2" s="65"/>
      <c r="E2" s="65"/>
      <c r="F2" s="65"/>
      <c r="G2" s="65"/>
      <c r="H2" s="65"/>
      <c r="I2" s="65"/>
    </row>
    <row r="3" spans="1:9" ht="15.75">
      <c r="A3" s="66" t="s">
        <v>1</v>
      </c>
      <c r="B3" s="66"/>
      <c r="C3" s="67" t="s">
        <v>36</v>
      </c>
      <c r="D3" s="67"/>
      <c r="E3" s="67"/>
      <c r="F3" s="67"/>
      <c r="G3" s="67"/>
      <c r="H3" s="67"/>
      <c r="I3" s="68"/>
    </row>
    <row r="4" spans="1:9" ht="15.75">
      <c r="A4" s="66" t="s">
        <v>2</v>
      </c>
      <c r="B4" s="66"/>
      <c r="C4" s="68"/>
      <c r="D4" s="68"/>
      <c r="E4" s="68"/>
      <c r="F4" s="68"/>
      <c r="G4" s="68"/>
      <c r="H4" s="68"/>
      <c r="I4" s="68"/>
    </row>
    <row r="5" spans="1:9">
      <c r="A5" s="66" t="s">
        <v>117</v>
      </c>
      <c r="B5" s="69"/>
      <c r="C5" s="68"/>
      <c r="D5" s="68"/>
      <c r="E5" s="68"/>
      <c r="F5" s="68"/>
      <c r="G5" s="68"/>
      <c r="H5" s="68"/>
      <c r="I5" s="68"/>
    </row>
    <row r="6" spans="1:9" ht="15.75">
      <c r="A6" s="71"/>
      <c r="B6" s="71"/>
      <c r="C6" s="71"/>
      <c r="D6" s="71"/>
      <c r="E6" s="71"/>
      <c r="F6" s="71"/>
      <c r="G6" s="71"/>
      <c r="H6" s="71"/>
      <c r="I6" s="71"/>
    </row>
    <row r="7" spans="1:9" ht="15.75" customHeight="1">
      <c r="A7" s="70" t="s">
        <v>3</v>
      </c>
      <c r="B7" s="70" t="s">
        <v>4</v>
      </c>
      <c r="C7" s="72" t="s">
        <v>5</v>
      </c>
      <c r="D7" s="49" t="s">
        <v>6</v>
      </c>
      <c r="E7" s="49" t="s">
        <v>7</v>
      </c>
      <c r="F7" s="1"/>
      <c r="G7" s="1" t="s">
        <v>8</v>
      </c>
      <c r="H7" s="1"/>
      <c r="I7" s="70" t="s">
        <v>9</v>
      </c>
    </row>
    <row r="8" spans="1:9" ht="15.75">
      <c r="A8" s="70"/>
      <c r="B8" s="70"/>
      <c r="C8" s="72"/>
      <c r="D8" s="49"/>
      <c r="E8" s="49"/>
      <c r="F8" s="1" t="s">
        <v>10</v>
      </c>
      <c r="G8" s="1" t="s">
        <v>11</v>
      </c>
      <c r="H8" s="1" t="s">
        <v>12</v>
      </c>
      <c r="I8" s="70"/>
    </row>
    <row r="9" spans="1:9" ht="21" customHeight="1">
      <c r="A9" s="13">
        <v>1</v>
      </c>
      <c r="B9" s="14" t="s">
        <v>13</v>
      </c>
      <c r="C9" s="15"/>
      <c r="D9" s="14"/>
      <c r="E9" s="14"/>
      <c r="F9" s="14"/>
      <c r="G9" s="14"/>
      <c r="H9" s="14"/>
      <c r="I9" s="14"/>
    </row>
    <row r="10" spans="1:9" ht="31.5">
      <c r="A10" s="6" t="s">
        <v>23</v>
      </c>
      <c r="B10" s="16" t="s">
        <v>22</v>
      </c>
      <c r="C10" s="7" t="s">
        <v>14</v>
      </c>
      <c r="D10" s="6">
        <v>4813</v>
      </c>
      <c r="E10" s="6" t="s">
        <v>15</v>
      </c>
      <c r="F10" s="6">
        <v>1.125</v>
      </c>
      <c r="G10" s="6">
        <v>2</v>
      </c>
      <c r="H10" s="6"/>
      <c r="I10" s="17">
        <f>F10*G10</f>
        <v>2.25</v>
      </c>
    </row>
    <row r="11" spans="1:9" ht="15.75">
      <c r="A11" s="6" t="s">
        <v>101</v>
      </c>
      <c r="B11" s="16" t="s">
        <v>98</v>
      </c>
      <c r="C11" s="7" t="s">
        <v>20</v>
      </c>
      <c r="D11" s="6" t="s">
        <v>97</v>
      </c>
      <c r="E11" s="6" t="s">
        <v>99</v>
      </c>
      <c r="F11" s="57" t="s">
        <v>100</v>
      </c>
      <c r="G11" s="58"/>
      <c r="H11" s="59"/>
      <c r="I11" s="17">
        <f>30*4*0.3</f>
        <v>36</v>
      </c>
    </row>
    <row r="12" spans="1:9" ht="47.25">
      <c r="A12" s="6" t="s">
        <v>125</v>
      </c>
      <c r="B12" s="47" t="s">
        <v>122</v>
      </c>
      <c r="C12" s="7" t="s">
        <v>121</v>
      </c>
      <c r="D12" s="48" t="s">
        <v>120</v>
      </c>
      <c r="E12" s="6" t="s">
        <v>123</v>
      </c>
      <c r="F12" s="57" t="s">
        <v>124</v>
      </c>
      <c r="G12" s="58"/>
      <c r="H12" s="59"/>
      <c r="I12" s="17">
        <f>(9*5*4)*3</f>
        <v>540</v>
      </c>
    </row>
    <row r="13" spans="1:9" ht="15.75">
      <c r="A13" s="13">
        <v>2</v>
      </c>
      <c r="B13" s="12" t="s">
        <v>37</v>
      </c>
      <c r="C13" s="18" t="s">
        <v>16</v>
      </c>
      <c r="D13" s="8"/>
      <c r="E13" s="8"/>
      <c r="F13" s="50"/>
      <c r="G13" s="51"/>
      <c r="H13" s="52"/>
      <c r="I13" s="2"/>
    </row>
    <row r="14" spans="1:9" ht="63">
      <c r="A14" s="6" t="s">
        <v>24</v>
      </c>
      <c r="B14" s="19" t="s">
        <v>39</v>
      </c>
      <c r="C14" s="7" t="s">
        <v>14</v>
      </c>
      <c r="D14" s="20">
        <v>87469</v>
      </c>
      <c r="E14" s="8" t="s">
        <v>103</v>
      </c>
      <c r="F14" s="56" t="s">
        <v>40</v>
      </c>
      <c r="G14" s="56"/>
      <c r="H14" s="56"/>
      <c r="I14" s="2">
        <f>7.2*5</f>
        <v>36</v>
      </c>
    </row>
    <row r="15" spans="1:9" ht="31.5">
      <c r="A15" s="6" t="s">
        <v>38</v>
      </c>
      <c r="B15" s="19" t="s">
        <v>41</v>
      </c>
      <c r="C15" s="7" t="s">
        <v>20</v>
      </c>
      <c r="D15" s="20">
        <v>94963</v>
      </c>
      <c r="E15" s="8" t="s">
        <v>42</v>
      </c>
      <c r="F15" s="50" t="s">
        <v>43</v>
      </c>
      <c r="G15" s="51"/>
      <c r="H15" s="52"/>
      <c r="I15" s="2">
        <f>(0.39*0.19*0.19)*366</f>
        <v>5.152914</v>
      </c>
    </row>
    <row r="16" spans="1:9" ht="15.75">
      <c r="A16" s="13">
        <v>3</v>
      </c>
      <c r="B16" s="12" t="s">
        <v>44</v>
      </c>
      <c r="C16" s="7"/>
      <c r="D16" s="20"/>
      <c r="E16" s="8"/>
      <c r="F16" s="50"/>
      <c r="G16" s="51"/>
      <c r="H16" s="52"/>
      <c r="I16" s="2"/>
    </row>
    <row r="17" spans="1:9" ht="31.5">
      <c r="A17" s="21" t="s">
        <v>27</v>
      </c>
      <c r="B17" s="22" t="s">
        <v>45</v>
      </c>
      <c r="C17" s="23" t="s">
        <v>20</v>
      </c>
      <c r="D17" s="24" t="s">
        <v>46</v>
      </c>
      <c r="E17" s="25" t="s">
        <v>50</v>
      </c>
      <c r="F17" s="60" t="s">
        <v>47</v>
      </c>
      <c r="G17" s="60"/>
      <c r="H17" s="60"/>
      <c r="I17" s="26">
        <v>93.75</v>
      </c>
    </row>
    <row r="18" spans="1:9" ht="78.75">
      <c r="A18" s="21" t="s">
        <v>49</v>
      </c>
      <c r="B18" s="37" t="s">
        <v>48</v>
      </c>
      <c r="C18" s="23" t="s">
        <v>20</v>
      </c>
      <c r="D18" s="38">
        <v>97094</v>
      </c>
      <c r="E18" s="25" t="s">
        <v>118</v>
      </c>
      <c r="F18" s="61" t="s">
        <v>119</v>
      </c>
      <c r="G18" s="62"/>
      <c r="H18" s="63"/>
      <c r="I18" s="26">
        <f>((4*2.5*0.1)+(7*2.5*0.1)/2)*6</f>
        <v>11.25</v>
      </c>
    </row>
    <row r="19" spans="1:9" ht="15.75">
      <c r="A19" s="13">
        <v>4</v>
      </c>
      <c r="B19" s="12" t="s">
        <v>58</v>
      </c>
      <c r="C19" s="23"/>
      <c r="D19" s="27"/>
      <c r="E19" s="25"/>
      <c r="F19" s="61"/>
      <c r="G19" s="62"/>
      <c r="H19" s="63"/>
      <c r="I19" s="26"/>
    </row>
    <row r="20" spans="1:9" ht="47.25">
      <c r="A20" s="6" t="s">
        <v>17</v>
      </c>
      <c r="B20" s="19" t="s">
        <v>59</v>
      </c>
      <c r="C20" s="7" t="s">
        <v>28</v>
      </c>
      <c r="D20" s="20">
        <v>100896</v>
      </c>
      <c r="E20" s="40" t="s">
        <v>60</v>
      </c>
      <c r="F20" s="56" t="s">
        <v>61</v>
      </c>
      <c r="G20" s="56"/>
      <c r="H20" s="56"/>
      <c r="I20" s="2">
        <f>6.5*8</f>
        <v>52</v>
      </c>
    </row>
    <row r="21" spans="1:9" ht="31.5">
      <c r="A21" s="6" t="s">
        <v>26</v>
      </c>
      <c r="B21" s="28" t="s">
        <v>67</v>
      </c>
      <c r="C21" s="7" t="s">
        <v>31</v>
      </c>
      <c r="D21" s="20">
        <v>92791</v>
      </c>
      <c r="E21" s="40" t="s">
        <v>64</v>
      </c>
      <c r="F21" s="56" t="s">
        <v>66</v>
      </c>
      <c r="G21" s="56"/>
      <c r="H21" s="56"/>
      <c r="I21" s="2">
        <v>26.62</v>
      </c>
    </row>
    <row r="22" spans="1:9" ht="15.75">
      <c r="A22" s="6" t="s">
        <v>30</v>
      </c>
      <c r="B22" s="19" t="s">
        <v>62</v>
      </c>
      <c r="C22" s="7" t="s">
        <v>31</v>
      </c>
      <c r="D22" s="20" t="s">
        <v>63</v>
      </c>
      <c r="E22" s="40" t="s">
        <v>64</v>
      </c>
      <c r="F22" s="56" t="s">
        <v>65</v>
      </c>
      <c r="G22" s="56"/>
      <c r="H22" s="56"/>
      <c r="I22" s="2">
        <v>63.2</v>
      </c>
    </row>
    <row r="23" spans="1:9" ht="15.75">
      <c r="A23" s="41">
        <v>5</v>
      </c>
      <c r="B23" s="39" t="s">
        <v>52</v>
      </c>
      <c r="C23" s="18" t="s">
        <v>16</v>
      </c>
      <c r="D23" s="40"/>
      <c r="E23" s="40"/>
      <c r="F23" s="50"/>
      <c r="G23" s="51"/>
      <c r="H23" s="52"/>
      <c r="I23" s="2"/>
    </row>
    <row r="24" spans="1:9" ht="47.25">
      <c r="A24" s="30" t="s">
        <v>18</v>
      </c>
      <c r="B24" s="31" t="s">
        <v>79</v>
      </c>
      <c r="C24" s="32" t="s">
        <v>14</v>
      </c>
      <c r="D24" s="33" t="s">
        <v>80</v>
      </c>
      <c r="E24" s="8" t="s">
        <v>81</v>
      </c>
      <c r="F24" s="50" t="s">
        <v>82</v>
      </c>
      <c r="G24" s="51"/>
      <c r="H24" s="52"/>
      <c r="I24" s="2">
        <v>8</v>
      </c>
    </row>
    <row r="25" spans="1:9" ht="47.25">
      <c r="A25" s="30" t="s">
        <v>102</v>
      </c>
      <c r="B25" s="34" t="s">
        <v>83</v>
      </c>
      <c r="C25" s="32" t="s">
        <v>20</v>
      </c>
      <c r="D25" s="20" t="s">
        <v>84</v>
      </c>
      <c r="E25" s="8" t="s">
        <v>81</v>
      </c>
      <c r="F25" s="50" t="s">
        <v>82</v>
      </c>
      <c r="G25" s="51"/>
      <c r="H25" s="52"/>
      <c r="I25" s="2">
        <v>2</v>
      </c>
    </row>
    <row r="26" spans="1:9" ht="31.5">
      <c r="A26" s="30" t="s">
        <v>75</v>
      </c>
      <c r="B26" s="19" t="s">
        <v>85</v>
      </c>
      <c r="C26" s="7" t="s">
        <v>31</v>
      </c>
      <c r="D26" s="20" t="s">
        <v>87</v>
      </c>
      <c r="E26" s="8" t="s">
        <v>81</v>
      </c>
      <c r="F26" s="50" t="s">
        <v>89</v>
      </c>
      <c r="G26" s="51"/>
      <c r="H26" s="52"/>
      <c r="I26" s="2">
        <f>18.53+8.24</f>
        <v>26.770000000000003</v>
      </c>
    </row>
    <row r="27" spans="1:9" ht="31.5">
      <c r="A27" s="30" t="s">
        <v>76</v>
      </c>
      <c r="B27" s="19" t="s">
        <v>86</v>
      </c>
      <c r="C27" s="7" t="s">
        <v>31</v>
      </c>
      <c r="D27" s="20" t="s">
        <v>88</v>
      </c>
      <c r="E27" s="8" t="s">
        <v>81</v>
      </c>
      <c r="F27" s="50" t="s">
        <v>65</v>
      </c>
      <c r="G27" s="51"/>
      <c r="H27" s="52"/>
      <c r="I27" s="2">
        <v>98.72</v>
      </c>
    </row>
    <row r="28" spans="1:9" ht="15.75">
      <c r="A28" s="13">
        <v>6</v>
      </c>
      <c r="B28" s="12" t="s">
        <v>53</v>
      </c>
      <c r="C28" s="7"/>
      <c r="D28" s="8"/>
      <c r="E28" s="8"/>
      <c r="F28" s="9"/>
      <c r="G28" s="10"/>
      <c r="H28" s="11"/>
      <c r="I28" s="2"/>
    </row>
    <row r="29" spans="1:9" ht="47.25">
      <c r="A29" s="6" t="s">
        <v>19</v>
      </c>
      <c r="B29" s="31" t="s">
        <v>79</v>
      </c>
      <c r="C29" s="32" t="s">
        <v>14</v>
      </c>
      <c r="D29" s="33" t="s">
        <v>80</v>
      </c>
      <c r="E29" s="8" t="s">
        <v>94</v>
      </c>
      <c r="F29" s="50" t="s">
        <v>95</v>
      </c>
      <c r="G29" s="51"/>
      <c r="H29" s="52"/>
      <c r="I29" s="2">
        <v>18</v>
      </c>
    </row>
    <row r="30" spans="1:9" ht="47.25">
      <c r="A30" s="6" t="s">
        <v>29</v>
      </c>
      <c r="B30" s="34" t="s">
        <v>83</v>
      </c>
      <c r="C30" s="32" t="s">
        <v>20</v>
      </c>
      <c r="D30" s="20" t="s">
        <v>84</v>
      </c>
      <c r="E30" s="8" t="s">
        <v>94</v>
      </c>
      <c r="F30" s="50" t="s">
        <v>96</v>
      </c>
      <c r="G30" s="51"/>
      <c r="H30" s="52"/>
      <c r="I30" s="2">
        <v>2.02</v>
      </c>
    </row>
    <row r="31" spans="1:9" ht="47.25">
      <c r="A31" s="6" t="s">
        <v>77</v>
      </c>
      <c r="B31" s="19" t="s">
        <v>35</v>
      </c>
      <c r="C31" s="7" t="s">
        <v>31</v>
      </c>
      <c r="D31" s="8">
        <v>92775</v>
      </c>
      <c r="E31" s="8" t="s">
        <v>94</v>
      </c>
      <c r="F31" s="50">
        <v>428.8</v>
      </c>
      <c r="G31" s="51"/>
      <c r="H31" s="52"/>
      <c r="I31" s="2">
        <v>66.48</v>
      </c>
    </row>
    <row r="32" spans="1:9" ht="31.5">
      <c r="A32" s="6" t="s">
        <v>78</v>
      </c>
      <c r="B32" s="19" t="s">
        <v>86</v>
      </c>
      <c r="C32" s="7" t="s">
        <v>31</v>
      </c>
      <c r="D32" s="20" t="s">
        <v>88</v>
      </c>
      <c r="E32" s="8" t="s">
        <v>94</v>
      </c>
      <c r="F32" s="50">
        <v>97.8</v>
      </c>
      <c r="G32" s="51"/>
      <c r="H32" s="52"/>
      <c r="I32" s="2">
        <v>60.5</v>
      </c>
    </row>
    <row r="33" spans="1:9" ht="47.25">
      <c r="A33" s="6" t="s">
        <v>112</v>
      </c>
      <c r="B33" s="29" t="s">
        <v>71</v>
      </c>
      <c r="C33" s="7" t="s">
        <v>31</v>
      </c>
      <c r="D33" s="8">
        <v>92777</v>
      </c>
      <c r="E33" s="8" t="s">
        <v>94</v>
      </c>
      <c r="F33" s="50">
        <v>44.94</v>
      </c>
      <c r="G33" s="51"/>
      <c r="H33" s="52"/>
      <c r="I33" s="2">
        <v>43.28</v>
      </c>
    </row>
    <row r="34" spans="1:9" ht="15.75">
      <c r="A34" s="41">
        <v>7</v>
      </c>
      <c r="B34" s="39" t="s">
        <v>51</v>
      </c>
      <c r="C34" s="18" t="s">
        <v>16</v>
      </c>
      <c r="D34" s="40"/>
      <c r="E34" s="40"/>
      <c r="F34" s="50"/>
      <c r="G34" s="51"/>
      <c r="H34" s="52"/>
      <c r="I34" s="2"/>
    </row>
    <row r="35" spans="1:9" ht="31.5">
      <c r="A35" s="6" t="s">
        <v>25</v>
      </c>
      <c r="B35" s="19" t="s">
        <v>73</v>
      </c>
      <c r="C35" s="7" t="s">
        <v>14</v>
      </c>
      <c r="D35" s="20" t="s">
        <v>74</v>
      </c>
      <c r="E35" s="40" t="s">
        <v>32</v>
      </c>
      <c r="F35" s="50" t="s">
        <v>68</v>
      </c>
      <c r="G35" s="51"/>
      <c r="H35" s="52"/>
      <c r="I35" s="2">
        <v>8</v>
      </c>
    </row>
    <row r="36" spans="1:9" ht="63">
      <c r="A36" s="6" t="s">
        <v>105</v>
      </c>
      <c r="B36" s="19" t="s">
        <v>33</v>
      </c>
      <c r="C36" s="7" t="s">
        <v>14</v>
      </c>
      <c r="D36" s="40">
        <v>92409</v>
      </c>
      <c r="E36" s="40" t="s">
        <v>32</v>
      </c>
      <c r="F36" s="50" t="s">
        <v>68</v>
      </c>
      <c r="G36" s="51"/>
      <c r="H36" s="52"/>
      <c r="I36" s="2">
        <v>8</v>
      </c>
    </row>
    <row r="37" spans="1:9" ht="47.25">
      <c r="A37" s="6" t="s">
        <v>106</v>
      </c>
      <c r="B37" s="19" t="s">
        <v>34</v>
      </c>
      <c r="C37" s="7" t="s">
        <v>20</v>
      </c>
      <c r="D37" s="40">
        <v>92718</v>
      </c>
      <c r="E37" s="40" t="s">
        <v>32</v>
      </c>
      <c r="F37" s="50" t="s">
        <v>69</v>
      </c>
      <c r="G37" s="51"/>
      <c r="H37" s="52"/>
      <c r="I37" s="2">
        <v>2.4</v>
      </c>
    </row>
    <row r="38" spans="1:9" ht="47.25">
      <c r="A38" s="6" t="s">
        <v>107</v>
      </c>
      <c r="B38" s="29" t="s">
        <v>71</v>
      </c>
      <c r="C38" s="7" t="s">
        <v>31</v>
      </c>
      <c r="D38" s="40">
        <v>92777</v>
      </c>
      <c r="E38" s="40" t="s">
        <v>32</v>
      </c>
      <c r="F38" s="50" t="s">
        <v>72</v>
      </c>
      <c r="G38" s="51"/>
      <c r="H38" s="52"/>
      <c r="I38" s="2">
        <f>115.56+27.74</f>
        <v>143.30000000000001</v>
      </c>
    </row>
    <row r="39" spans="1:9" ht="47.25">
      <c r="A39" s="6" t="s">
        <v>108</v>
      </c>
      <c r="B39" s="19" t="s">
        <v>35</v>
      </c>
      <c r="C39" s="7" t="s">
        <v>31</v>
      </c>
      <c r="D39" s="40">
        <v>92775</v>
      </c>
      <c r="E39" s="40" t="s">
        <v>32</v>
      </c>
      <c r="F39" s="50" t="s">
        <v>70</v>
      </c>
      <c r="G39" s="51"/>
      <c r="H39" s="52"/>
      <c r="I39" s="2">
        <v>40.479999999999997</v>
      </c>
    </row>
    <row r="40" spans="1:9" ht="15.75">
      <c r="A40" s="13">
        <v>8</v>
      </c>
      <c r="B40" s="12" t="s">
        <v>90</v>
      </c>
      <c r="C40" s="7"/>
      <c r="D40" s="8"/>
      <c r="E40" s="8"/>
      <c r="F40" s="50"/>
      <c r="G40" s="51"/>
      <c r="H40" s="52"/>
      <c r="I40" s="2"/>
    </row>
    <row r="41" spans="1:9" ht="47.25" customHeight="1">
      <c r="A41" s="6" t="s">
        <v>109</v>
      </c>
      <c r="B41" s="19" t="s">
        <v>93</v>
      </c>
      <c r="C41" s="7" t="s">
        <v>28</v>
      </c>
      <c r="D41" s="20" t="s">
        <v>92</v>
      </c>
      <c r="E41" s="42" t="s">
        <v>91</v>
      </c>
      <c r="F41" s="50" t="s">
        <v>104</v>
      </c>
      <c r="G41" s="51"/>
      <c r="H41" s="52"/>
      <c r="I41" s="2">
        <f>(27*4)+32</f>
        <v>140</v>
      </c>
    </row>
    <row r="42" spans="1:9" ht="15.75">
      <c r="A42" s="43">
        <v>9</v>
      </c>
      <c r="B42" s="44" t="s">
        <v>114</v>
      </c>
      <c r="C42" s="7"/>
      <c r="D42" s="42"/>
      <c r="E42" s="42"/>
      <c r="F42" s="50"/>
      <c r="G42" s="51"/>
      <c r="H42" s="52"/>
      <c r="I42" s="2"/>
    </row>
    <row r="43" spans="1:9" ht="63">
      <c r="A43" s="6" t="s">
        <v>110</v>
      </c>
      <c r="B43" s="45" t="s">
        <v>115</v>
      </c>
      <c r="C43" s="46" t="s">
        <v>31</v>
      </c>
      <c r="D43" s="46">
        <v>100763</v>
      </c>
      <c r="E43" s="42" t="s">
        <v>116</v>
      </c>
      <c r="F43" s="50" t="s">
        <v>126</v>
      </c>
      <c r="G43" s="51"/>
      <c r="H43" s="52"/>
      <c r="I43" s="2">
        <v>3844</v>
      </c>
    </row>
    <row r="44" spans="1:9" ht="15.75">
      <c r="A44" s="43">
        <v>10</v>
      </c>
      <c r="B44" s="44" t="s">
        <v>21</v>
      </c>
      <c r="C44" s="7"/>
      <c r="D44" s="42"/>
      <c r="E44" s="42"/>
      <c r="F44" s="50"/>
      <c r="G44" s="51"/>
      <c r="H44" s="52"/>
      <c r="I44" s="2"/>
    </row>
    <row r="45" spans="1:9" ht="31.5">
      <c r="A45" s="6" t="s">
        <v>113</v>
      </c>
      <c r="B45" s="35" t="s">
        <v>54</v>
      </c>
      <c r="C45" s="7" t="s">
        <v>14</v>
      </c>
      <c r="D45" s="36" t="s">
        <v>55</v>
      </c>
      <c r="E45" s="42" t="s">
        <v>56</v>
      </c>
      <c r="F45" s="50" t="s">
        <v>57</v>
      </c>
      <c r="G45" s="51"/>
      <c r="H45" s="52"/>
      <c r="I45" s="17">
        <f>(4*2.5)+(7*2.5)/2</f>
        <v>18.75</v>
      </c>
    </row>
    <row r="49" spans="2:10" ht="15.75" customHeight="1">
      <c r="H49" s="3"/>
      <c r="I49" s="4"/>
      <c r="J49" s="5"/>
    </row>
    <row r="50" spans="2:10" ht="15.75" customHeight="1">
      <c r="B50" s="53" t="s">
        <v>111</v>
      </c>
      <c r="C50" s="54"/>
      <c r="D50" s="54"/>
      <c r="E50" s="54"/>
      <c r="F50" s="54"/>
      <c r="G50" s="54"/>
      <c r="H50" s="5"/>
      <c r="I50" s="5"/>
      <c r="J50" s="5"/>
    </row>
    <row r="51" spans="2:10">
      <c r="B51" s="55"/>
      <c r="C51" s="55"/>
      <c r="D51" s="55"/>
      <c r="E51" s="55"/>
      <c r="F51" s="55"/>
      <c r="G51" s="55"/>
      <c r="H51" s="5"/>
      <c r="I51" s="5"/>
      <c r="J51" s="5"/>
    </row>
    <row r="52" spans="2:10" ht="15.75" customHeight="1">
      <c r="B52" s="55"/>
      <c r="C52" s="55"/>
      <c r="D52" s="55"/>
      <c r="E52" s="55"/>
      <c r="F52" s="55"/>
      <c r="G52" s="55"/>
    </row>
  </sheetData>
  <mergeCells count="48">
    <mergeCell ref="F32:H32"/>
    <mergeCell ref="F33:H33"/>
    <mergeCell ref="A1:I1"/>
    <mergeCell ref="A2:I2"/>
    <mergeCell ref="A3:B3"/>
    <mergeCell ref="C3:I5"/>
    <mergeCell ref="A4:B4"/>
    <mergeCell ref="A5:B5"/>
    <mergeCell ref="F11:H11"/>
    <mergeCell ref="I7:I8"/>
    <mergeCell ref="F15:H15"/>
    <mergeCell ref="A6:I6"/>
    <mergeCell ref="A7:A8"/>
    <mergeCell ref="B7:B8"/>
    <mergeCell ref="C7:C8"/>
    <mergeCell ref="D7:D8"/>
    <mergeCell ref="F44:H44"/>
    <mergeCell ref="F45:H45"/>
    <mergeCell ref="F23:H23"/>
    <mergeCell ref="F25:H25"/>
    <mergeCell ref="F17:H17"/>
    <mergeCell ref="F18:H18"/>
    <mergeCell ref="F20:H20"/>
    <mergeCell ref="F21:H21"/>
    <mergeCell ref="F24:H24"/>
    <mergeCell ref="F22:H22"/>
    <mergeCell ref="F19:H19"/>
    <mergeCell ref="F35:H35"/>
    <mergeCell ref="F26:H26"/>
    <mergeCell ref="F29:H29"/>
    <mergeCell ref="F30:H30"/>
    <mergeCell ref="F31:H31"/>
    <mergeCell ref="E7:E8"/>
    <mergeCell ref="F42:H42"/>
    <mergeCell ref="F43:H43"/>
    <mergeCell ref="B50:G52"/>
    <mergeCell ref="F16:H16"/>
    <mergeCell ref="F13:H13"/>
    <mergeCell ref="F14:H14"/>
    <mergeCell ref="F27:H27"/>
    <mergeCell ref="F40:H40"/>
    <mergeCell ref="F41:H41"/>
    <mergeCell ref="F34:H34"/>
    <mergeCell ref="F36:H36"/>
    <mergeCell ref="F37:H37"/>
    <mergeCell ref="F38:H38"/>
    <mergeCell ref="F39:H39"/>
    <mergeCell ref="F12:H12"/>
  </mergeCells>
  <pageMargins left="0.7" right="0.7" top="0.75" bottom="0.75" header="0.3" footer="0.3"/>
  <pageSetup paperSize="9" scale="56" fitToHeight="0" orientation="landscape" horizontalDpi="4294967293" verticalDpi="4294967293" r:id="rId1"/>
  <rowBreaks count="1" manualBreakCount="1">
    <brk id="22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Memória de Calculo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computador</dc:creator>
  <cp:lastModifiedBy>Dener</cp:lastModifiedBy>
  <cp:lastPrinted>2021-02-15T17:55:35Z</cp:lastPrinted>
  <dcterms:created xsi:type="dcterms:W3CDTF">2020-05-14T11:22:48Z</dcterms:created>
  <dcterms:modified xsi:type="dcterms:W3CDTF">2021-03-30T19:07:23Z</dcterms:modified>
</cp:coreProperties>
</file>